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55" yWindow="2385" windowWidth="15120" windowHeight="8010"/>
  </bookViews>
  <sheets>
    <sheet name="100-250(2900)" sheetId="34" r:id="rId1"/>
    <sheet name="100-250(1450)" sheetId="33" r:id="rId2"/>
    <sheet name="100-200(2900)" sheetId="32" r:id="rId3"/>
    <sheet name="100-200(1450)" sheetId="31" r:id="rId4"/>
    <sheet name="80-250(2900)" sheetId="30" r:id="rId5"/>
    <sheet name="80-250(1450)" sheetId="7" r:id="rId6"/>
    <sheet name="80-200(2900)" sheetId="4" r:id="rId7"/>
    <sheet name="80-200(1450)" sheetId="5" r:id="rId8"/>
    <sheet name="65-250(2900)" sheetId="29" r:id="rId9"/>
    <sheet name="65-250(1450)" sheetId="28" r:id="rId10"/>
    <sheet name="65-200(2900)" sheetId="27" r:id="rId11"/>
    <sheet name="65-200(1450)" sheetId="26" r:id="rId12"/>
    <sheet name="65-160(2900)" sheetId="25" r:id="rId13"/>
    <sheet name="65-160(1450)" sheetId="24" r:id="rId14"/>
    <sheet name="50-250(2900)" sheetId="23" r:id="rId15"/>
    <sheet name="50-250(1450)" sheetId="22" r:id="rId16"/>
    <sheet name="50-200(2900)" sheetId="21" r:id="rId17"/>
    <sheet name="50-200(1450)" sheetId="20" r:id="rId18"/>
    <sheet name="50-160(2900)" sheetId="19" r:id="rId19"/>
    <sheet name="50-160(1450)" sheetId="18" r:id="rId20"/>
    <sheet name="40-250(2900)" sheetId="17" r:id="rId21"/>
    <sheet name="40-250(1450)" sheetId="16" r:id="rId22"/>
    <sheet name="40-200(2900)" sheetId="15" r:id="rId23"/>
    <sheet name="40-200(1450)" sheetId="14" r:id="rId24"/>
    <sheet name="40-125(2900)" sheetId="13" r:id="rId25"/>
    <sheet name="40-125(1450)" sheetId="12" r:id="rId26"/>
    <sheet name="32-250(2900)" sheetId="11" r:id="rId27"/>
    <sheet name="32-250(1450)" sheetId="10" r:id="rId28"/>
    <sheet name="32-200(2900)" sheetId="9" r:id="rId29"/>
    <sheet name="32-200(1450)" sheetId="8" r:id="rId30"/>
    <sheet name="32-160(2900)" sheetId="6" r:id="rId31"/>
    <sheet name="32-160(1450)" sheetId="1" r:id="rId32"/>
  </sheets>
  <definedNames>
    <definedName name="_xlnm.Print_Area" localSheetId="3">'100-200(1450)'!$A$1:$R$10</definedName>
    <definedName name="_xlnm.Print_Area" localSheetId="2">'100-200(2900)'!$A$1:$R$10</definedName>
    <definedName name="_xlnm.Print_Area" localSheetId="1">'100-250(1450)'!$A$1:$R$10</definedName>
    <definedName name="_xlnm.Print_Area" localSheetId="0">'100-250(2900)'!$A$1:$P$6</definedName>
    <definedName name="_xlnm.Print_Area" localSheetId="31">'32-160(1450)'!$A$1:$R$10</definedName>
    <definedName name="_xlnm.Print_Area" localSheetId="30">'32-160(2900)'!$A$1:$R$10</definedName>
    <definedName name="_xlnm.Print_Area" localSheetId="29">'32-200(1450)'!$A$1:$R$10</definedName>
    <definedName name="_xlnm.Print_Area" localSheetId="28">'32-200(2900)'!$A$1:$R$10</definedName>
    <definedName name="_xlnm.Print_Area" localSheetId="27">'32-250(1450)'!$A$1:$R$11</definedName>
    <definedName name="_xlnm.Print_Area" localSheetId="26">'32-250(2900)'!$A$1:$R$11</definedName>
    <definedName name="_xlnm.Print_Area" localSheetId="25">'40-125(1450)'!$A$1:$R$11</definedName>
    <definedName name="_xlnm.Print_Area" localSheetId="24">'40-125(2900)'!$A$1:$R$11</definedName>
    <definedName name="_xlnm.Print_Area" localSheetId="23">'40-200(1450)'!$A$1:$R$10</definedName>
    <definedName name="_xlnm.Print_Area" localSheetId="22">'40-200(2900)'!$A$1:$R$10</definedName>
    <definedName name="_xlnm.Print_Area" localSheetId="21">'40-250(1450)'!$A$1:$R$11</definedName>
    <definedName name="_xlnm.Print_Area" localSheetId="20">'40-250(2900)'!$A$1:$R$11</definedName>
    <definedName name="_xlnm.Print_Area" localSheetId="19">'50-160(1450)'!$A$1:$R$10</definedName>
    <definedName name="_xlnm.Print_Area" localSheetId="18">'50-160(2900)'!$A$1:$R$10</definedName>
    <definedName name="_xlnm.Print_Area" localSheetId="17">'50-200(1450)'!$A$1:$R$10</definedName>
    <definedName name="_xlnm.Print_Area" localSheetId="16">'50-200(2900)'!$A$1:$R$10</definedName>
    <definedName name="_xlnm.Print_Area" localSheetId="15">'50-250(1450)'!$A$1:$R$10</definedName>
    <definedName name="_xlnm.Print_Area" localSheetId="14">'50-250(2900)'!$A$1:$R$10</definedName>
    <definedName name="_xlnm.Print_Area" localSheetId="13">'65-160(1450)'!$A$1:$R$10</definedName>
    <definedName name="_xlnm.Print_Area" localSheetId="12">'65-160(2900)'!$A$1:$R$10</definedName>
    <definedName name="_xlnm.Print_Area" localSheetId="11">'65-200(1450)'!$A$1:$R$10</definedName>
    <definedName name="_xlnm.Print_Area" localSheetId="10">'65-200(2900)'!$A$1:$R$10</definedName>
    <definedName name="_xlnm.Print_Area" localSheetId="9">'65-250(1450)'!$A$1:$R$11</definedName>
    <definedName name="_xlnm.Print_Area" localSheetId="8">'65-250(2900)'!$A$1:$R$11</definedName>
    <definedName name="_xlnm.Print_Area" localSheetId="7">'80-200(1450)'!$A$1:$R$10</definedName>
    <definedName name="_xlnm.Print_Area" localSheetId="6">'80-200(2900)'!$A$1:$R$10</definedName>
    <definedName name="_xlnm.Print_Area" localSheetId="5">'80-250(1450)'!$A$1:$R$11</definedName>
    <definedName name="_xlnm.Print_Area" localSheetId="4">'80-250(2900)'!$A$1:$R$11</definedName>
  </definedNames>
  <calcPr calcId="144525"/>
</workbook>
</file>

<file path=xl/calcChain.xml><?xml version="1.0" encoding="utf-8"?>
<calcChain xmlns="http://schemas.openxmlformats.org/spreadsheetml/2006/main">
  <c r="C5" i="33" l="1"/>
  <c r="C6" i="33"/>
  <c r="C7" i="33"/>
  <c r="C8" i="33"/>
  <c r="C4" i="33"/>
  <c r="D5" i="33"/>
  <c r="D6" i="33"/>
  <c r="D7" i="33"/>
  <c r="D8" i="33"/>
  <c r="D4" i="33"/>
  <c r="C5" i="32"/>
  <c r="C6" i="32"/>
  <c r="C7" i="32"/>
  <c r="C8" i="32"/>
  <c r="C4" i="32"/>
  <c r="D5" i="32"/>
  <c r="D6" i="32"/>
  <c r="D7" i="32"/>
  <c r="D8" i="32"/>
  <c r="D4" i="32"/>
  <c r="C5" i="31"/>
  <c r="C6" i="31"/>
  <c r="C7" i="31"/>
  <c r="C8" i="31"/>
  <c r="C4" i="31"/>
  <c r="D5" i="31"/>
  <c r="D6" i="31"/>
  <c r="D7" i="31"/>
  <c r="D8" i="31"/>
  <c r="D4" i="31"/>
  <c r="C5" i="30"/>
  <c r="C6" i="30"/>
  <c r="C7" i="30"/>
  <c r="C8" i="30"/>
  <c r="C9" i="30"/>
  <c r="C4" i="30"/>
  <c r="D5" i="30"/>
  <c r="D6" i="30"/>
  <c r="D7" i="30"/>
  <c r="D8" i="30"/>
  <c r="D9" i="30"/>
  <c r="D4" i="30"/>
  <c r="C5" i="7"/>
  <c r="C6" i="7"/>
  <c r="C7" i="7"/>
  <c r="C8" i="7"/>
  <c r="C9" i="7"/>
  <c r="C4" i="7"/>
  <c r="D5" i="7"/>
  <c r="D6" i="7"/>
  <c r="D7" i="7"/>
  <c r="D8" i="7"/>
  <c r="D9" i="7"/>
  <c r="D4" i="7"/>
  <c r="C5" i="4"/>
  <c r="C6" i="4"/>
  <c r="C7" i="4"/>
  <c r="C8" i="4"/>
  <c r="C4" i="4"/>
  <c r="D5" i="4"/>
  <c r="D6" i="4"/>
  <c r="D7" i="4"/>
  <c r="D8" i="4"/>
  <c r="D4" i="4"/>
  <c r="C5" i="5"/>
  <c r="C6" i="5"/>
  <c r="C7" i="5"/>
  <c r="C8" i="5"/>
  <c r="C4" i="5"/>
  <c r="D5" i="5"/>
  <c r="D6" i="5"/>
  <c r="D7" i="5"/>
  <c r="D8" i="5"/>
  <c r="D4" i="5"/>
  <c r="C5" i="29"/>
  <c r="C6" i="29"/>
  <c r="C7" i="29"/>
  <c r="C8" i="29"/>
  <c r="C9" i="29"/>
  <c r="C4" i="29"/>
  <c r="D5" i="29"/>
  <c r="D6" i="29"/>
  <c r="D7" i="29"/>
  <c r="D8" i="29"/>
  <c r="D9" i="29"/>
  <c r="D4" i="29"/>
  <c r="C5" i="28"/>
  <c r="C6" i="28"/>
  <c r="C7" i="28"/>
  <c r="C8" i="28"/>
  <c r="C9" i="28"/>
  <c r="C4" i="28"/>
  <c r="D5" i="28"/>
  <c r="D6" i="28"/>
  <c r="D7" i="28"/>
  <c r="D8" i="28"/>
  <c r="D9" i="28"/>
  <c r="D4" i="28"/>
  <c r="C5" i="27"/>
  <c r="C6" i="27"/>
  <c r="C7" i="27"/>
  <c r="C8" i="27"/>
  <c r="C4" i="27"/>
  <c r="D5" i="27"/>
  <c r="D6" i="27"/>
  <c r="D7" i="27"/>
  <c r="D8" i="27"/>
  <c r="D4" i="27"/>
  <c r="C5" i="26"/>
  <c r="C6" i="26"/>
  <c r="C7" i="26"/>
  <c r="C8" i="26"/>
  <c r="C4" i="26"/>
  <c r="D5" i="26"/>
  <c r="D6" i="26"/>
  <c r="D7" i="26"/>
  <c r="D8" i="26"/>
  <c r="D4" i="26"/>
  <c r="C5" i="25"/>
  <c r="C6" i="25"/>
  <c r="C7" i="25"/>
  <c r="C8" i="25"/>
  <c r="C4" i="25"/>
  <c r="D5" i="25"/>
  <c r="D6" i="25"/>
  <c r="D7" i="25"/>
  <c r="D8" i="25"/>
  <c r="D4" i="25"/>
  <c r="C5" i="24"/>
  <c r="C6" i="24"/>
  <c r="C7" i="24"/>
  <c r="C8" i="24"/>
  <c r="C4" i="24"/>
  <c r="D5" i="24"/>
  <c r="D6" i="24"/>
  <c r="D7" i="24"/>
  <c r="D8" i="24"/>
  <c r="D4" i="24"/>
  <c r="C5" i="23"/>
  <c r="C6" i="23"/>
  <c r="C7" i="23"/>
  <c r="C8" i="23"/>
  <c r="C4" i="23"/>
  <c r="D5" i="23"/>
  <c r="D6" i="23"/>
  <c r="D7" i="23"/>
  <c r="D8" i="23"/>
  <c r="D4" i="23"/>
  <c r="C5" i="22"/>
  <c r="C6" i="22"/>
  <c r="C7" i="22"/>
  <c r="C8" i="22"/>
  <c r="C4" i="22"/>
  <c r="D5" i="22"/>
  <c r="D6" i="22"/>
  <c r="D7" i="22"/>
  <c r="D8" i="22"/>
  <c r="D4" i="22"/>
  <c r="C5" i="21"/>
  <c r="C6" i="21"/>
  <c r="C7" i="21"/>
  <c r="C8" i="21"/>
  <c r="C4" i="21"/>
  <c r="D5" i="21"/>
  <c r="D6" i="21"/>
  <c r="D7" i="21"/>
  <c r="D8" i="21"/>
  <c r="D4" i="21"/>
  <c r="C5" i="20"/>
  <c r="C6" i="20"/>
  <c r="C7" i="20"/>
  <c r="C8" i="20"/>
  <c r="C4" i="20"/>
  <c r="D5" i="20"/>
  <c r="D6" i="20"/>
  <c r="D7" i="20"/>
  <c r="D8" i="20"/>
  <c r="D4" i="20"/>
  <c r="C5" i="19"/>
  <c r="C6" i="19"/>
  <c r="C7" i="19"/>
  <c r="C8" i="19"/>
  <c r="C4" i="19"/>
  <c r="D5" i="19"/>
  <c r="D6" i="19"/>
  <c r="D7" i="19"/>
  <c r="D8" i="19"/>
  <c r="D4" i="19"/>
  <c r="C5" i="18"/>
  <c r="C6" i="18"/>
  <c r="C7" i="18"/>
  <c r="C8" i="18"/>
  <c r="C4" i="18"/>
  <c r="D5" i="18"/>
  <c r="D6" i="18"/>
  <c r="D7" i="18"/>
  <c r="D8" i="18"/>
  <c r="D4" i="18"/>
  <c r="C5" i="17"/>
  <c r="C6" i="17"/>
  <c r="C7" i="17"/>
  <c r="C8" i="17"/>
  <c r="C9" i="17"/>
  <c r="C4" i="17"/>
  <c r="D5" i="17"/>
  <c r="D6" i="17"/>
  <c r="D7" i="17"/>
  <c r="D8" i="17"/>
  <c r="D9" i="17"/>
  <c r="D4" i="17"/>
  <c r="C5" i="16"/>
  <c r="C6" i="16"/>
  <c r="C7" i="16"/>
  <c r="C8" i="16"/>
  <c r="C9" i="16"/>
  <c r="C4" i="16"/>
  <c r="D5" i="16"/>
  <c r="D6" i="16"/>
  <c r="D7" i="16"/>
  <c r="D8" i="16"/>
  <c r="D9" i="16"/>
  <c r="D4" i="16"/>
  <c r="C5" i="15"/>
  <c r="C6" i="15"/>
  <c r="C7" i="15"/>
  <c r="C8" i="15"/>
  <c r="C4" i="15"/>
  <c r="D5" i="15"/>
  <c r="D6" i="15"/>
  <c r="D7" i="15"/>
  <c r="D8" i="15"/>
  <c r="D4" i="15"/>
  <c r="C5" i="14"/>
  <c r="C6" i="14"/>
  <c r="C7" i="14"/>
  <c r="C8" i="14"/>
  <c r="C4" i="14"/>
  <c r="D5" i="14"/>
  <c r="D6" i="14"/>
  <c r="D7" i="14"/>
  <c r="D8" i="14"/>
  <c r="D4" i="14"/>
  <c r="C5" i="13"/>
  <c r="C6" i="13"/>
  <c r="C7" i="13"/>
  <c r="C8" i="13"/>
  <c r="C9" i="13"/>
  <c r="C4" i="13"/>
  <c r="D5" i="13"/>
  <c r="D6" i="13"/>
  <c r="D7" i="13"/>
  <c r="D8" i="13"/>
  <c r="D9" i="13"/>
  <c r="D4" i="13"/>
  <c r="C5" i="12"/>
  <c r="C6" i="12"/>
  <c r="C7" i="12"/>
  <c r="C8" i="12"/>
  <c r="C9" i="12"/>
  <c r="C4" i="12"/>
  <c r="D5" i="12"/>
  <c r="D6" i="12"/>
  <c r="D7" i="12"/>
  <c r="D8" i="12"/>
  <c r="D9" i="12"/>
  <c r="D4" i="12"/>
  <c r="C5" i="11"/>
  <c r="C6" i="11"/>
  <c r="C7" i="11"/>
  <c r="C8" i="11"/>
  <c r="C9" i="11"/>
  <c r="C4" i="11"/>
  <c r="D5" i="11"/>
  <c r="D6" i="11"/>
  <c r="D7" i="11"/>
  <c r="D8" i="11"/>
  <c r="D9" i="11"/>
  <c r="D4" i="11"/>
  <c r="C5" i="10"/>
  <c r="C6" i="10"/>
  <c r="C7" i="10"/>
  <c r="C8" i="10"/>
  <c r="C9" i="10"/>
  <c r="C4" i="10"/>
  <c r="D5" i="10"/>
  <c r="D6" i="10"/>
  <c r="D7" i="10"/>
  <c r="D8" i="10"/>
  <c r="D9" i="10"/>
  <c r="D4" i="10"/>
  <c r="C5" i="9"/>
  <c r="C6" i="9"/>
  <c r="C7" i="9"/>
  <c r="C8" i="9"/>
  <c r="C4" i="9"/>
  <c r="D5" i="9"/>
  <c r="D6" i="9"/>
  <c r="D7" i="9"/>
  <c r="D8" i="9"/>
  <c r="D4" i="9"/>
  <c r="C5" i="8"/>
  <c r="C6" i="8"/>
  <c r="C7" i="8"/>
  <c r="C8" i="8"/>
  <c r="C4" i="8"/>
  <c r="D5" i="8"/>
  <c r="D6" i="8"/>
  <c r="D7" i="8"/>
  <c r="D8" i="8"/>
  <c r="D4" i="8"/>
  <c r="C5" i="6"/>
  <c r="C6" i="6"/>
  <c r="C7" i="6"/>
  <c r="C8" i="6"/>
  <c r="C4" i="6"/>
  <c r="D5" i="6"/>
  <c r="D6" i="6"/>
  <c r="D7" i="6"/>
  <c r="D8" i="6"/>
  <c r="D4" i="6"/>
  <c r="C5" i="1"/>
  <c r="C6" i="1"/>
  <c r="C7" i="1"/>
  <c r="C8" i="1"/>
  <c r="C4" i="1"/>
  <c r="D5" i="1"/>
  <c r="D6" i="1"/>
  <c r="D7" i="1"/>
  <c r="D8" i="1"/>
  <c r="D4" i="1"/>
</calcChain>
</file>

<file path=xl/sharedStrings.xml><?xml version="1.0" encoding="utf-8"?>
<sst xmlns="http://schemas.openxmlformats.org/spreadsheetml/2006/main" count="790" uniqueCount="41">
  <si>
    <t>HEAD (m)</t>
  </si>
  <si>
    <t>Capacity(m3/h)</t>
  </si>
  <si>
    <t>R.P.M</t>
  </si>
  <si>
    <t>Ampere</t>
  </si>
  <si>
    <t>Pump Charactristic</t>
  </si>
  <si>
    <t>Motor Charactristic</t>
  </si>
  <si>
    <t>Suction Flange Dia(mm)</t>
  </si>
  <si>
    <t>Discharge Flange Dia(mm)</t>
  </si>
  <si>
    <t>Body Material</t>
  </si>
  <si>
    <t>Intermediate material</t>
  </si>
  <si>
    <t>Impeller Dia (mm)</t>
  </si>
  <si>
    <t>Mechanical Seal</t>
  </si>
  <si>
    <t>Power (KW)</t>
  </si>
  <si>
    <t>Cast Iron</t>
  </si>
  <si>
    <t>CK-45</t>
  </si>
  <si>
    <t>Aluminum</t>
  </si>
  <si>
    <t>Fluid Charactristic</t>
  </si>
  <si>
    <t>Seal Type</t>
  </si>
  <si>
    <t>Shaft Material</t>
  </si>
  <si>
    <t>1-Phase</t>
  </si>
  <si>
    <t>3-Phase</t>
  </si>
  <si>
    <t>___</t>
  </si>
  <si>
    <t>Impeller material</t>
  </si>
  <si>
    <t>Power
(HP)</t>
  </si>
  <si>
    <t>1450</t>
  </si>
  <si>
    <t>Alloyed 
Steel</t>
  </si>
  <si>
    <t>Discharge Flange Dia
(Inch)</t>
  </si>
  <si>
    <t>Suction Flange Dia (Inch)</t>
  </si>
  <si>
    <t>Poly Carbonate</t>
  </si>
  <si>
    <t>Max
Capacity
(GPM)</t>
  </si>
  <si>
    <t>Max
Head
(ft)</t>
  </si>
  <si>
    <t>129</t>
  </si>
  <si>
    <t>1</t>
  </si>
  <si>
    <t>21</t>
  </si>
  <si>
    <t>150</t>
  </si>
  <si>
    <t>3"</t>
  </si>
  <si>
    <t>0.75(3/4)</t>
  </si>
  <si>
    <t>5.8</t>
  </si>
  <si>
    <t>3.8</t>
  </si>
  <si>
    <t>Impeller 
Daiameter (mm)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</si>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</sst>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178"/>
      <scheme val="minor"/>
    </font>
    <font>
      <sz val="9"/>
      <color theme="1"/>
      <name val="Calibri"/>
      <family val="2"/>
      <charset val="178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3" borderId="18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3" borderId="21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2" fontId="2" fillId="3" borderId="18" xfId="0" applyNumberFormat="1" applyFont="1" applyFill="1" applyBorder="1" applyAlignment="1">
      <alignment vertical="center" wrapText="1"/>
    </xf>
    <xf numFmtId="2" fontId="2" fillId="3" borderId="19" xfId="0" applyNumberFormat="1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vertical="center"/>
    </xf>
    <xf numFmtId="2" fontId="2" fillId="3" borderId="5" xfId="0" applyNumberFormat="1" applyFont="1" applyFill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2" fillId="5" borderId="2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9"/>
  <sheetViews>
    <sheetView rightToLeft="1" tabSelected="1" topLeftCell="C1" workbookViewId="0">
      <selection activeCell="Q6" sqref="Q5:Q6"/>
    </sheetView>
  </sheetViews>
  <sheetFormatPr defaultColWidth="9" defaultRowHeight="15"/>
  <cols>
    <col min="1" max="2" width="9" style="1"/>
    <col min="3" max="6" width="8.140625" style="1" customWidth="1"/>
    <col min="7" max="7" width="7.85546875" style="1" customWidth="1"/>
    <col min="8" max="8" width="11.140625" style="1" customWidth="1"/>
    <col min="9" max="10" width="8.140625" style="1" customWidth="1"/>
    <col min="11" max="11" width="8.7109375" style="1" customWidth="1"/>
    <col min="12" max="12" width="8.42578125" style="1" customWidth="1"/>
    <col min="13" max="13" width="10" style="1" customWidth="1"/>
    <col min="14" max="16" width="8.140625" style="1" customWidth="1"/>
    <col min="17" max="17" width="12.140625" style="1" customWidth="1"/>
    <col min="18" max="16384" width="9" style="1"/>
  </cols>
  <sheetData>
    <row r="1" spans="3:17" ht="15" customHeight="1">
      <c r="C1" s="65" t="s">
        <v>5</v>
      </c>
      <c r="D1" s="66"/>
      <c r="E1" s="66"/>
      <c r="F1" s="66"/>
      <c r="G1" s="67"/>
      <c r="H1" s="65" t="s">
        <v>4</v>
      </c>
      <c r="I1" s="66"/>
      <c r="J1" s="66"/>
      <c r="K1" s="66"/>
      <c r="L1" s="66"/>
      <c r="M1" s="66"/>
      <c r="N1" s="67"/>
      <c r="O1" s="74" t="s">
        <v>16</v>
      </c>
      <c r="P1" s="67"/>
    </row>
    <row r="2" spans="3:17" ht="23.25" customHeight="1">
      <c r="C2" s="61" t="s">
        <v>20</v>
      </c>
      <c r="D2" s="62" t="s">
        <v>19</v>
      </c>
      <c r="E2" s="75" t="s">
        <v>2</v>
      </c>
      <c r="F2" s="68" t="s">
        <v>23</v>
      </c>
      <c r="G2" s="76" t="s">
        <v>12</v>
      </c>
      <c r="H2" s="78" t="s">
        <v>22</v>
      </c>
      <c r="I2" s="68" t="s">
        <v>18</v>
      </c>
      <c r="J2" s="68" t="s">
        <v>8</v>
      </c>
      <c r="K2" s="68" t="s">
        <v>26</v>
      </c>
      <c r="L2" s="68" t="s">
        <v>27</v>
      </c>
      <c r="M2" s="75" t="s">
        <v>17</v>
      </c>
      <c r="N2" s="81" t="s">
        <v>39</v>
      </c>
      <c r="O2" s="72" t="s">
        <v>30</v>
      </c>
      <c r="P2" s="70" t="s">
        <v>29</v>
      </c>
    </row>
    <row r="3" spans="3:17" ht="23.25" customHeight="1" thickBot="1">
      <c r="C3" s="63" t="s">
        <v>3</v>
      </c>
      <c r="D3" s="64" t="s">
        <v>3</v>
      </c>
      <c r="E3" s="69"/>
      <c r="F3" s="69"/>
      <c r="G3" s="77"/>
      <c r="H3" s="79"/>
      <c r="I3" s="80"/>
      <c r="J3" s="80"/>
      <c r="K3" s="80"/>
      <c r="L3" s="80"/>
      <c r="M3" s="69"/>
      <c r="N3" s="82"/>
      <c r="O3" s="73"/>
      <c r="P3" s="71"/>
    </row>
    <row r="4" spans="3:17" ht="27" customHeight="1" thickBot="1">
      <c r="C4" s="52" t="s">
        <v>38</v>
      </c>
      <c r="D4" s="53" t="s">
        <v>37</v>
      </c>
      <c r="E4" s="53" t="s">
        <v>24</v>
      </c>
      <c r="F4" s="54" t="s">
        <v>32</v>
      </c>
      <c r="G4" s="54" t="s">
        <v>36</v>
      </c>
      <c r="H4" s="60" t="s">
        <v>28</v>
      </c>
      <c r="I4" s="56" t="s">
        <v>25</v>
      </c>
      <c r="J4" s="55" t="s">
        <v>13</v>
      </c>
      <c r="K4" s="55" t="s">
        <v>35</v>
      </c>
      <c r="L4" s="55" t="s">
        <v>35</v>
      </c>
      <c r="M4" s="56" t="s">
        <v>11</v>
      </c>
      <c r="N4" s="59" t="s">
        <v>31</v>
      </c>
      <c r="O4" s="57" t="s">
        <v>33</v>
      </c>
      <c r="P4" s="58" t="s">
        <v>34</v>
      </c>
    </row>
    <row r="5" spans="3:17" ht="22.5" customHeight="1">
      <c r="Q5" s="130" t="s">
        <v>40</v>
      </c>
    </row>
    <row r="6" spans="3:17" ht="24.75" customHeight="1">
      <c r="Q6" s="131">
        <v>8935000</v>
      </c>
    </row>
    <row r="9" spans="3:17">
      <c r="N9" s="2"/>
    </row>
  </sheetData>
  <mergeCells count="15">
    <mergeCell ref="H1:N1"/>
    <mergeCell ref="F2:F3"/>
    <mergeCell ref="P2:P3"/>
    <mergeCell ref="O2:O3"/>
    <mergeCell ref="C1:G1"/>
    <mergeCell ref="O1:P1"/>
    <mergeCell ref="E2:E3"/>
    <mergeCell ref="G2:G3"/>
    <mergeCell ref="H2:H3"/>
    <mergeCell ref="I2:I3"/>
    <mergeCell ref="J2:J3"/>
    <mergeCell ref="K2:K3"/>
    <mergeCell ref="L2:L3"/>
    <mergeCell ref="M2:M3"/>
    <mergeCell ref="N2:N3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H19" sqref="H19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80</v>
      </c>
      <c r="O3" s="16">
        <v>60</v>
      </c>
      <c r="P3" s="16">
        <v>40</v>
      </c>
      <c r="Q3" s="16">
        <v>20</v>
      </c>
      <c r="R3" s="93"/>
    </row>
    <row r="4" spans="3:18" ht="14.25" customHeight="1">
      <c r="C4" s="36">
        <f t="shared" ref="C4:C9" si="0">F4*1000/(1.427*380)</f>
        <v>5.1635746689779811</v>
      </c>
      <c r="D4" s="37">
        <f t="shared" ref="D4:D9" si="1">F4*1000/(1.427*220)</f>
        <v>8.9189017009619675</v>
      </c>
      <c r="E4" s="83">
        <v>1450</v>
      </c>
      <c r="F4" s="33">
        <v>2.8</v>
      </c>
      <c r="G4" s="111" t="s">
        <v>15</v>
      </c>
      <c r="H4" s="83" t="s">
        <v>14</v>
      </c>
      <c r="I4" s="83" t="s">
        <v>13</v>
      </c>
      <c r="J4" s="83">
        <v>65</v>
      </c>
      <c r="K4" s="83">
        <v>75</v>
      </c>
      <c r="L4" s="88" t="s">
        <v>11</v>
      </c>
      <c r="M4" s="108" t="s">
        <v>0</v>
      </c>
      <c r="N4" s="32" t="s">
        <v>21</v>
      </c>
      <c r="O4" s="32">
        <v>10.199999999999999</v>
      </c>
      <c r="P4" s="32">
        <v>13.4</v>
      </c>
      <c r="Q4" s="32">
        <v>14.9</v>
      </c>
      <c r="R4" s="34">
        <v>210</v>
      </c>
    </row>
    <row r="5" spans="3:18">
      <c r="C5" s="29">
        <f t="shared" si="0"/>
        <v>6.0856415741526204</v>
      </c>
      <c r="D5" s="30">
        <f t="shared" si="1"/>
        <v>10.51156271899089</v>
      </c>
      <c r="E5" s="84"/>
      <c r="F5" s="13">
        <v>3.3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12.1</v>
      </c>
      <c r="P5" s="3">
        <v>15.2</v>
      </c>
      <c r="Q5" s="3">
        <v>16.5</v>
      </c>
      <c r="R5" s="5">
        <v>220</v>
      </c>
    </row>
    <row r="6" spans="3:18">
      <c r="C6" s="29">
        <f t="shared" si="0"/>
        <v>7.0077084793272597</v>
      </c>
      <c r="D6" s="30">
        <f t="shared" si="1"/>
        <v>12.104223737019813</v>
      </c>
      <c r="E6" s="84"/>
      <c r="F6" s="13">
        <v>3.8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14.1</v>
      </c>
      <c r="P6" s="3">
        <v>17.100000000000001</v>
      </c>
      <c r="Q6" s="3">
        <v>18.2</v>
      </c>
      <c r="R6" s="5">
        <v>230</v>
      </c>
    </row>
    <row r="7" spans="3:18">
      <c r="C7" s="29">
        <f t="shared" si="0"/>
        <v>8.1141887655368272</v>
      </c>
      <c r="D7" s="30">
        <f t="shared" si="1"/>
        <v>14.015416958654519</v>
      </c>
      <c r="E7" s="84"/>
      <c r="F7" s="13">
        <v>4.4000000000000004</v>
      </c>
      <c r="G7" s="112"/>
      <c r="H7" s="84"/>
      <c r="I7" s="84"/>
      <c r="J7" s="84"/>
      <c r="K7" s="84"/>
      <c r="L7" s="89"/>
      <c r="M7" s="109"/>
      <c r="N7" s="3">
        <v>10.8</v>
      </c>
      <c r="O7" s="3">
        <v>16.2</v>
      </c>
      <c r="P7" s="3">
        <v>19</v>
      </c>
      <c r="Q7" s="3">
        <v>20</v>
      </c>
      <c r="R7" s="5">
        <v>240</v>
      </c>
    </row>
    <row r="8" spans="3:18">
      <c r="C8" s="29">
        <f t="shared" si="0"/>
        <v>9.2206690517463947</v>
      </c>
      <c r="D8" s="30">
        <f t="shared" si="1"/>
        <v>15.926610180289227</v>
      </c>
      <c r="E8" s="84"/>
      <c r="F8" s="13">
        <v>5</v>
      </c>
      <c r="G8" s="112"/>
      <c r="H8" s="84"/>
      <c r="I8" s="84"/>
      <c r="J8" s="84"/>
      <c r="K8" s="84"/>
      <c r="L8" s="89"/>
      <c r="M8" s="109"/>
      <c r="N8" s="3">
        <v>13.5</v>
      </c>
      <c r="O8" s="3">
        <v>18.399999999999999</v>
      </c>
      <c r="P8" s="3">
        <v>21</v>
      </c>
      <c r="Q8" s="3">
        <v>22</v>
      </c>
      <c r="R8" s="5">
        <v>250</v>
      </c>
    </row>
    <row r="9" spans="3:18" ht="15.75" thickBot="1">
      <c r="C9" s="41">
        <f t="shared" si="0"/>
        <v>10.327149337955962</v>
      </c>
      <c r="D9" s="42">
        <f t="shared" si="1"/>
        <v>17.837803401923935</v>
      </c>
      <c r="E9" s="85"/>
      <c r="F9" s="14">
        <v>5.6</v>
      </c>
      <c r="G9" s="113"/>
      <c r="H9" s="85"/>
      <c r="I9" s="85"/>
      <c r="J9" s="85"/>
      <c r="K9" s="85"/>
      <c r="L9" s="90"/>
      <c r="M9" s="110"/>
      <c r="N9" s="7">
        <v>15.6</v>
      </c>
      <c r="O9" s="7">
        <v>20.5</v>
      </c>
      <c r="P9" s="7">
        <v>22.8</v>
      </c>
      <c r="Q9" s="7">
        <v>23.7</v>
      </c>
      <c r="R9" s="8">
        <v>259</v>
      </c>
    </row>
    <row r="14" spans="3:18">
      <c r="M14" s="2"/>
    </row>
  </sheetData>
  <mergeCells count="22"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E4:E9"/>
    <mergeCell ref="M4:M9"/>
    <mergeCell ref="G4:G9"/>
    <mergeCell ref="H4:H9"/>
    <mergeCell ref="I4:I9"/>
    <mergeCell ref="J4:J9"/>
    <mergeCell ref="K4:K9"/>
    <mergeCell ref="L4:L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I19" sqref="I19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140</v>
      </c>
      <c r="O3" s="16">
        <v>100</v>
      </c>
      <c r="P3" s="16">
        <v>60</v>
      </c>
      <c r="Q3" s="16">
        <v>20</v>
      </c>
      <c r="R3" s="93"/>
    </row>
    <row r="4" spans="3:18" ht="14.25" customHeight="1">
      <c r="C4" s="36">
        <f>F4*1000/(1.427*380)</f>
        <v>22.129605724191347</v>
      </c>
      <c r="D4" s="37">
        <f>F4*1000/(1.427*220)</f>
        <v>38.223864432694143</v>
      </c>
      <c r="E4" s="83">
        <v>2900</v>
      </c>
      <c r="F4" s="33">
        <v>12</v>
      </c>
      <c r="G4" s="111" t="s">
        <v>15</v>
      </c>
      <c r="H4" s="83" t="s">
        <v>14</v>
      </c>
      <c r="I4" s="83" t="s">
        <v>13</v>
      </c>
      <c r="J4" s="83">
        <v>65</v>
      </c>
      <c r="K4" s="83">
        <v>75</v>
      </c>
      <c r="L4" s="88" t="s">
        <v>11</v>
      </c>
      <c r="M4" s="108" t="s">
        <v>0</v>
      </c>
      <c r="N4" s="47" t="s">
        <v>21</v>
      </c>
      <c r="O4" s="32">
        <v>28</v>
      </c>
      <c r="P4" s="32">
        <v>35.9</v>
      </c>
      <c r="Q4" s="32">
        <v>38.799999999999997</v>
      </c>
      <c r="R4" s="34">
        <v>170</v>
      </c>
    </row>
    <row r="5" spans="3:18">
      <c r="C5" s="43">
        <f>F5*1000/(1.427*380)</f>
        <v>27.29318039316933</v>
      </c>
      <c r="D5" s="44">
        <f>F5*1000/(1.427*220)</f>
        <v>47.14276613365611</v>
      </c>
      <c r="E5" s="84"/>
      <c r="F5" s="13">
        <v>14.8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34.200000000000003</v>
      </c>
      <c r="P5" s="3">
        <v>41.2</v>
      </c>
      <c r="Q5" s="3">
        <v>43.8</v>
      </c>
      <c r="R5" s="5">
        <v>180</v>
      </c>
    </row>
    <row r="6" spans="3:18">
      <c r="C6" s="43">
        <f>F6*1000/(1.427*380)</f>
        <v>33.194408586287018</v>
      </c>
      <c r="D6" s="44">
        <f>F6*1000/(1.427*220)</f>
        <v>57.335796649041221</v>
      </c>
      <c r="E6" s="84"/>
      <c r="F6" s="13">
        <v>18</v>
      </c>
      <c r="G6" s="112"/>
      <c r="H6" s="84"/>
      <c r="I6" s="84"/>
      <c r="J6" s="84"/>
      <c r="K6" s="84"/>
      <c r="L6" s="89"/>
      <c r="M6" s="109"/>
      <c r="N6" s="3">
        <v>28.8</v>
      </c>
      <c r="O6" s="3">
        <v>40.6</v>
      </c>
      <c r="P6" s="3">
        <v>47</v>
      </c>
      <c r="Q6" s="3">
        <v>49</v>
      </c>
      <c r="R6" s="5">
        <v>190</v>
      </c>
    </row>
    <row r="7" spans="3:18">
      <c r="C7" s="43">
        <f>F7*1000/(1.427*380)</f>
        <v>40.57094382768414</v>
      </c>
      <c r="D7" s="44">
        <f>F7*1000/(1.427*220)</f>
        <v>70.077084793272604</v>
      </c>
      <c r="E7" s="84"/>
      <c r="F7" s="13">
        <v>22</v>
      </c>
      <c r="G7" s="112"/>
      <c r="H7" s="84"/>
      <c r="I7" s="84"/>
      <c r="J7" s="84"/>
      <c r="K7" s="84"/>
      <c r="L7" s="89"/>
      <c r="M7" s="109"/>
      <c r="N7" s="3">
        <v>36.5</v>
      </c>
      <c r="O7" s="3">
        <v>47.2</v>
      </c>
      <c r="P7" s="3">
        <v>52.8</v>
      </c>
      <c r="Q7" s="3">
        <v>54.5</v>
      </c>
      <c r="R7" s="5">
        <v>200</v>
      </c>
    </row>
    <row r="8" spans="3:18" ht="15.75" thickBot="1">
      <c r="C8" s="39">
        <f>F8*1000/(1.427*380)</f>
        <v>47.947479069081254</v>
      </c>
      <c r="D8" s="40">
        <f>F8*1000/(1.427*220)</f>
        <v>82.81837293750398</v>
      </c>
      <c r="E8" s="85"/>
      <c r="F8" s="14">
        <v>26</v>
      </c>
      <c r="G8" s="113"/>
      <c r="H8" s="85"/>
      <c r="I8" s="85"/>
      <c r="J8" s="85"/>
      <c r="K8" s="85"/>
      <c r="L8" s="90"/>
      <c r="M8" s="110"/>
      <c r="N8" s="7">
        <v>43.5</v>
      </c>
      <c r="O8" s="7">
        <v>53.4</v>
      </c>
      <c r="P8" s="7">
        <v>58.4</v>
      </c>
      <c r="Q8" s="7">
        <v>59.8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J17" sqref="J17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70</v>
      </c>
      <c r="O3" s="16">
        <v>50</v>
      </c>
      <c r="P3" s="16">
        <v>30</v>
      </c>
      <c r="Q3" s="16">
        <v>10</v>
      </c>
      <c r="R3" s="93"/>
    </row>
    <row r="4" spans="3:18" ht="14.25" customHeight="1">
      <c r="C4" s="36">
        <f>F4*1000/(1.427*380)</f>
        <v>2.5817873344889906</v>
      </c>
      <c r="D4" s="37">
        <f>F4*1000/(1.427*220)</f>
        <v>4.4594508504809838</v>
      </c>
      <c r="E4" s="83">
        <v>1450</v>
      </c>
      <c r="F4" s="33">
        <v>1.4</v>
      </c>
      <c r="G4" s="111" t="s">
        <v>15</v>
      </c>
      <c r="H4" s="83" t="s">
        <v>14</v>
      </c>
      <c r="I4" s="83" t="s">
        <v>13</v>
      </c>
      <c r="J4" s="83">
        <v>65</v>
      </c>
      <c r="K4" s="83">
        <v>75</v>
      </c>
      <c r="L4" s="88" t="s">
        <v>11</v>
      </c>
      <c r="M4" s="108" t="s">
        <v>0</v>
      </c>
      <c r="N4" s="32" t="s">
        <v>21</v>
      </c>
      <c r="O4" s="32">
        <v>6.92</v>
      </c>
      <c r="P4" s="32">
        <v>9</v>
      </c>
      <c r="Q4" s="32">
        <v>9.84</v>
      </c>
      <c r="R4" s="34">
        <v>170</v>
      </c>
    </row>
    <row r="5" spans="3:18">
      <c r="C5" s="43">
        <f>F5*1000/(1.427*380)</f>
        <v>3.1350274775937743</v>
      </c>
      <c r="D5" s="44">
        <f>F5*1000/(1.427*220)</f>
        <v>5.4150474612983377</v>
      </c>
      <c r="E5" s="84"/>
      <c r="F5" s="13">
        <v>1.7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8.5</v>
      </c>
      <c r="P5" s="3">
        <v>10.4</v>
      </c>
      <c r="Q5" s="3">
        <v>11.1</v>
      </c>
      <c r="R5" s="5">
        <v>180</v>
      </c>
    </row>
    <row r="6" spans="3:18">
      <c r="C6" s="43">
        <f>F6*1000/(1.427*380)</f>
        <v>3.8726810017334858</v>
      </c>
      <c r="D6" s="44">
        <f>F6*1000/(1.427*220)</f>
        <v>6.6891762757214757</v>
      </c>
      <c r="E6" s="84"/>
      <c r="F6" s="13">
        <v>2.1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10.199999999999999</v>
      </c>
      <c r="P6" s="3">
        <v>11.8</v>
      </c>
      <c r="Q6" s="3">
        <v>12.4</v>
      </c>
      <c r="R6" s="5">
        <v>190</v>
      </c>
    </row>
    <row r="7" spans="3:18">
      <c r="C7" s="43">
        <f>F7*1000/(1.427*380)</f>
        <v>4.702541216390661</v>
      </c>
      <c r="D7" s="44">
        <f>F7*1000/(1.427*220)</f>
        <v>8.1225711919475057</v>
      </c>
      <c r="E7" s="84"/>
      <c r="F7" s="13">
        <v>2.5499999999999998</v>
      </c>
      <c r="G7" s="112"/>
      <c r="H7" s="84"/>
      <c r="I7" s="84"/>
      <c r="J7" s="84"/>
      <c r="K7" s="84"/>
      <c r="L7" s="89"/>
      <c r="M7" s="109"/>
      <c r="N7" s="3">
        <v>9.1999999999999993</v>
      </c>
      <c r="O7" s="3">
        <v>11.82</v>
      </c>
      <c r="P7" s="3">
        <v>13.2</v>
      </c>
      <c r="Q7" s="3">
        <v>13.7</v>
      </c>
      <c r="R7" s="5">
        <v>200</v>
      </c>
    </row>
    <row r="8" spans="3:18" ht="15.75" thickBot="1">
      <c r="C8" s="39">
        <f>F8*1000/(1.427*380)</f>
        <v>5.5324014310478367</v>
      </c>
      <c r="D8" s="40">
        <f>F8*1000/(1.427*220)</f>
        <v>9.5559661081735356</v>
      </c>
      <c r="E8" s="85"/>
      <c r="F8" s="14">
        <v>3</v>
      </c>
      <c r="G8" s="113"/>
      <c r="H8" s="85"/>
      <c r="I8" s="85"/>
      <c r="J8" s="85"/>
      <c r="K8" s="85"/>
      <c r="L8" s="90"/>
      <c r="M8" s="110"/>
      <c r="N8" s="7">
        <v>11</v>
      </c>
      <c r="O8" s="7">
        <v>13.4</v>
      </c>
      <c r="P8" s="7">
        <v>14.6</v>
      </c>
      <c r="Q8" s="7">
        <v>15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H16" sqref="H16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140</v>
      </c>
      <c r="O3" s="16">
        <v>100</v>
      </c>
      <c r="P3" s="16">
        <v>60</v>
      </c>
      <c r="Q3" s="16">
        <v>20</v>
      </c>
      <c r="R3" s="93"/>
    </row>
    <row r="4" spans="3:18" ht="14.25" customHeight="1">
      <c r="C4" s="36">
        <f>F4*1000/(1.427*380)</f>
        <v>9.2206690517463947</v>
      </c>
      <c r="D4" s="37">
        <f>F4*1000/(1.427*220)</f>
        <v>15.926610180289227</v>
      </c>
      <c r="E4" s="83">
        <v>2900</v>
      </c>
      <c r="F4" s="33">
        <v>5</v>
      </c>
      <c r="G4" s="111" t="s">
        <v>15</v>
      </c>
      <c r="H4" s="83" t="s">
        <v>14</v>
      </c>
      <c r="I4" s="83" t="s">
        <v>13</v>
      </c>
      <c r="J4" s="83">
        <v>65</v>
      </c>
      <c r="K4" s="83">
        <v>80</v>
      </c>
      <c r="L4" s="88" t="s">
        <v>11</v>
      </c>
      <c r="M4" s="108" t="s">
        <v>0</v>
      </c>
      <c r="N4" s="32" t="s">
        <v>21</v>
      </c>
      <c r="O4" s="32">
        <v>12</v>
      </c>
      <c r="P4" s="32">
        <v>18.899999999999999</v>
      </c>
      <c r="Q4" s="32">
        <v>21.2</v>
      </c>
      <c r="R4" s="34">
        <v>130</v>
      </c>
    </row>
    <row r="5" spans="3:18">
      <c r="C5" s="43">
        <f>F5*1000/(1.427*380)</f>
        <v>11.986869767270314</v>
      </c>
      <c r="D5" s="44">
        <f>F5*1000/(1.427*220)</f>
        <v>20.704593234375995</v>
      </c>
      <c r="E5" s="84"/>
      <c r="F5" s="13">
        <v>6.5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17.2</v>
      </c>
      <c r="P5" s="3">
        <v>23.2</v>
      </c>
      <c r="Q5" s="3">
        <v>25.2</v>
      </c>
      <c r="R5" s="5">
        <v>140</v>
      </c>
    </row>
    <row r="6" spans="3:18">
      <c r="C6" s="43">
        <f>F6*1000/(1.427*380)</f>
        <v>15.675137387968871</v>
      </c>
      <c r="D6" s="44">
        <f>F6*1000/(1.427*220)</f>
        <v>27.075237306491687</v>
      </c>
      <c r="E6" s="84"/>
      <c r="F6" s="13">
        <v>8.5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22.6</v>
      </c>
      <c r="P6" s="3">
        <v>28</v>
      </c>
      <c r="Q6" s="3">
        <v>29.7</v>
      </c>
      <c r="R6" s="5">
        <v>150</v>
      </c>
    </row>
    <row r="7" spans="3:18">
      <c r="C7" s="43">
        <f>F7*1000/(1.427*380)</f>
        <v>19.916645151772212</v>
      </c>
      <c r="D7" s="44">
        <f>F7*1000/(1.427*220)</f>
        <v>34.401477989424734</v>
      </c>
      <c r="E7" s="84"/>
      <c r="F7" s="13">
        <v>10.8</v>
      </c>
      <c r="G7" s="112"/>
      <c r="H7" s="84"/>
      <c r="I7" s="84"/>
      <c r="J7" s="84"/>
      <c r="K7" s="84"/>
      <c r="L7" s="89"/>
      <c r="M7" s="109"/>
      <c r="N7" s="3">
        <v>19</v>
      </c>
      <c r="O7" s="3">
        <v>28.4</v>
      </c>
      <c r="P7" s="3">
        <v>33</v>
      </c>
      <c r="Q7" s="3">
        <v>34.5</v>
      </c>
      <c r="R7" s="5">
        <v>160</v>
      </c>
    </row>
    <row r="8" spans="3:18" ht="15.75" thickBot="1">
      <c r="C8" s="39">
        <f>F8*1000/(1.427*380)</f>
        <v>24.71139305868034</v>
      </c>
      <c r="D8" s="40">
        <f>F8*1000/(1.427*220)</f>
        <v>42.683315283175126</v>
      </c>
      <c r="E8" s="85"/>
      <c r="F8" s="14">
        <v>13.4</v>
      </c>
      <c r="G8" s="113"/>
      <c r="H8" s="85"/>
      <c r="I8" s="85"/>
      <c r="J8" s="85"/>
      <c r="K8" s="85"/>
      <c r="L8" s="90"/>
      <c r="M8" s="110"/>
      <c r="N8" s="7">
        <v>25.2</v>
      </c>
      <c r="O8" s="7">
        <v>33.6</v>
      </c>
      <c r="P8" s="7">
        <v>38</v>
      </c>
      <c r="Q8" s="7">
        <v>39.1</v>
      </c>
      <c r="R8" s="8">
        <v>169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H12" sqref="H12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70</v>
      </c>
      <c r="O3" s="16">
        <v>50</v>
      </c>
      <c r="P3" s="16">
        <v>30</v>
      </c>
      <c r="Q3" s="16">
        <v>10</v>
      </c>
      <c r="R3" s="93"/>
    </row>
    <row r="4" spans="3:18" ht="14.25" customHeight="1">
      <c r="C4" s="31">
        <f>F4*1000/(1.472*380)</f>
        <v>1.3408180778032037</v>
      </c>
      <c r="D4" s="32">
        <f>F4*1000/(1.472*220)</f>
        <v>2.3159584980237158</v>
      </c>
      <c r="E4" s="83">
        <v>1450</v>
      </c>
      <c r="F4" s="33">
        <v>0.75</v>
      </c>
      <c r="G4" s="111" t="s">
        <v>15</v>
      </c>
      <c r="H4" s="83" t="s">
        <v>14</v>
      </c>
      <c r="I4" s="83" t="s">
        <v>13</v>
      </c>
      <c r="J4" s="83">
        <v>65</v>
      </c>
      <c r="K4" s="83">
        <v>80</v>
      </c>
      <c r="L4" s="88" t="s">
        <v>11</v>
      </c>
      <c r="M4" s="108" t="s">
        <v>0</v>
      </c>
      <c r="N4" s="32" t="s">
        <v>21</v>
      </c>
      <c r="O4" s="32">
        <v>3</v>
      </c>
      <c r="P4" s="32">
        <v>4.5999999999999996</v>
      </c>
      <c r="Q4" s="32">
        <v>5.2</v>
      </c>
      <c r="R4" s="34">
        <v>130</v>
      </c>
    </row>
    <row r="5" spans="3:18">
      <c r="C5" s="9">
        <f>F5*1000/(1.472*380)</f>
        <v>1.7341247139588101</v>
      </c>
      <c r="D5" s="10">
        <f>F5*1000/(1.472*220)</f>
        <v>2.9953063241106723</v>
      </c>
      <c r="E5" s="84"/>
      <c r="F5" s="13">
        <v>0.97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4.2300000000000004</v>
      </c>
      <c r="P5" s="3">
        <v>5.7</v>
      </c>
      <c r="Q5" s="3">
        <v>6.2</v>
      </c>
      <c r="R5" s="5">
        <v>140</v>
      </c>
    </row>
    <row r="6" spans="3:18">
      <c r="C6" s="9">
        <f>F6*1000/(1.472*380)</f>
        <v>2.2346967963386728</v>
      </c>
      <c r="D6" s="10">
        <f>F6*1000/(1.472*220)</f>
        <v>3.8599308300395259</v>
      </c>
      <c r="E6" s="84"/>
      <c r="F6" s="13">
        <v>1.25</v>
      </c>
      <c r="G6" s="112"/>
      <c r="H6" s="84"/>
      <c r="I6" s="84"/>
      <c r="J6" s="84"/>
      <c r="K6" s="84"/>
      <c r="L6" s="89"/>
      <c r="M6" s="109"/>
      <c r="N6" s="3">
        <v>3</v>
      </c>
      <c r="O6" s="3">
        <v>5.6</v>
      </c>
      <c r="P6" s="3">
        <v>6.88</v>
      </c>
      <c r="Q6" s="3">
        <v>7.34</v>
      </c>
      <c r="R6" s="5">
        <v>150</v>
      </c>
    </row>
    <row r="7" spans="3:18">
      <c r="C7" s="9">
        <f>F7*1000/(1.472*380)</f>
        <v>2.771024027459954</v>
      </c>
      <c r="D7" s="10">
        <f>F7*1000/(1.472*220)</f>
        <v>4.7863142292490126</v>
      </c>
      <c r="E7" s="84"/>
      <c r="F7" s="13">
        <v>1.55</v>
      </c>
      <c r="G7" s="112"/>
      <c r="H7" s="84"/>
      <c r="I7" s="84"/>
      <c r="J7" s="84"/>
      <c r="K7" s="84"/>
      <c r="L7" s="89"/>
      <c r="M7" s="109"/>
      <c r="N7" s="3">
        <v>4.7</v>
      </c>
      <c r="O7" s="3">
        <v>7</v>
      </c>
      <c r="P7" s="3">
        <v>8.1999999999999993</v>
      </c>
      <c r="Q7" s="3">
        <v>8.6</v>
      </c>
      <c r="R7" s="5">
        <v>160</v>
      </c>
    </row>
    <row r="8" spans="3:18" ht="15.75" thickBot="1">
      <c r="C8" s="18">
        <f>F8*1000/(1.472*380)</f>
        <v>3.4861270022883293</v>
      </c>
      <c r="D8" s="19">
        <f>F8*1000/(1.472*220)</f>
        <v>6.0214920948616601</v>
      </c>
      <c r="E8" s="85"/>
      <c r="F8" s="14">
        <v>1.95</v>
      </c>
      <c r="G8" s="113"/>
      <c r="H8" s="85"/>
      <c r="I8" s="85"/>
      <c r="J8" s="85"/>
      <c r="K8" s="85"/>
      <c r="L8" s="90"/>
      <c r="M8" s="110"/>
      <c r="N8" s="7">
        <v>6.2</v>
      </c>
      <c r="O8" s="7">
        <v>8.3000000000000007</v>
      </c>
      <c r="P8" s="7">
        <v>9.4</v>
      </c>
      <c r="Q8" s="7">
        <v>9.8000000000000007</v>
      </c>
      <c r="R8" s="8">
        <v>169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I12" sqref="I12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70</v>
      </c>
      <c r="O3" s="16">
        <v>50</v>
      </c>
      <c r="P3" s="16">
        <v>30</v>
      </c>
      <c r="Q3" s="16">
        <v>10</v>
      </c>
      <c r="R3" s="93"/>
    </row>
    <row r="4" spans="3:18" ht="14.25" customHeight="1">
      <c r="C4" s="36">
        <f>F4*1000/(1.472*380)</f>
        <v>22.346967963386728</v>
      </c>
      <c r="D4" s="37">
        <f>F4*1000/(1.472*220)</f>
        <v>38.599308300395258</v>
      </c>
      <c r="E4" s="83">
        <v>2900</v>
      </c>
      <c r="F4" s="33">
        <v>12.5</v>
      </c>
      <c r="G4" s="111" t="s">
        <v>15</v>
      </c>
      <c r="H4" s="83" t="s">
        <v>14</v>
      </c>
      <c r="I4" s="83" t="s">
        <v>13</v>
      </c>
      <c r="J4" s="83">
        <v>50</v>
      </c>
      <c r="K4" s="83">
        <v>60</v>
      </c>
      <c r="L4" s="88" t="s">
        <v>11</v>
      </c>
      <c r="M4" s="108" t="s">
        <v>0</v>
      </c>
      <c r="N4" s="32" t="s">
        <v>21</v>
      </c>
      <c r="O4" s="32">
        <v>52.9</v>
      </c>
      <c r="P4" s="32">
        <v>62</v>
      </c>
      <c r="Q4" s="32">
        <v>64.8</v>
      </c>
      <c r="R4" s="34">
        <v>220</v>
      </c>
    </row>
    <row r="5" spans="3:18">
      <c r="C5" s="43">
        <f>F5*1000/(1.472*380)</f>
        <v>25.922482837528605</v>
      </c>
      <c r="D5" s="44">
        <f>F5*1000/(1.472*220)</f>
        <v>44.7751976284585</v>
      </c>
      <c r="E5" s="84"/>
      <c r="F5" s="13">
        <v>14.5</v>
      </c>
      <c r="G5" s="112"/>
      <c r="H5" s="84"/>
      <c r="I5" s="84"/>
      <c r="J5" s="84"/>
      <c r="K5" s="84"/>
      <c r="L5" s="89"/>
      <c r="M5" s="109"/>
      <c r="N5" s="3">
        <v>44.8</v>
      </c>
      <c r="O5" s="3">
        <v>61</v>
      </c>
      <c r="P5" s="3">
        <v>69</v>
      </c>
      <c r="Q5" s="3">
        <v>71.5</v>
      </c>
      <c r="R5" s="5">
        <v>230</v>
      </c>
    </row>
    <row r="6" spans="3:18">
      <c r="C6" s="43">
        <f>F6*1000/(1.472*380)</f>
        <v>30.213100686498855</v>
      </c>
      <c r="D6" s="44">
        <f>F6*1000/(1.472*220)</f>
        <v>52.18626482213439</v>
      </c>
      <c r="E6" s="84"/>
      <c r="F6" s="13">
        <v>16.899999999999999</v>
      </c>
      <c r="G6" s="112"/>
      <c r="H6" s="84"/>
      <c r="I6" s="84"/>
      <c r="J6" s="84"/>
      <c r="K6" s="84"/>
      <c r="L6" s="89"/>
      <c r="M6" s="109"/>
      <c r="N6" s="3">
        <v>53</v>
      </c>
      <c r="O6" s="3">
        <v>68.599999999999994</v>
      </c>
      <c r="P6" s="3">
        <v>76</v>
      </c>
      <c r="Q6" s="3">
        <v>78.400000000000006</v>
      </c>
      <c r="R6" s="5">
        <v>240</v>
      </c>
    </row>
    <row r="7" spans="3:18">
      <c r="C7" s="43">
        <f>F7*1000/(1.472*380)</f>
        <v>34.324942791762012</v>
      </c>
      <c r="D7" s="44">
        <f>F7*1000/(1.472*220)</f>
        <v>59.288537549407117</v>
      </c>
      <c r="E7" s="84"/>
      <c r="F7" s="13">
        <v>19.2</v>
      </c>
      <c r="G7" s="112"/>
      <c r="H7" s="84"/>
      <c r="I7" s="84"/>
      <c r="J7" s="84"/>
      <c r="K7" s="84"/>
      <c r="L7" s="89"/>
      <c r="M7" s="109"/>
      <c r="N7" s="3">
        <v>62</v>
      </c>
      <c r="O7" s="3">
        <v>76.5</v>
      </c>
      <c r="P7" s="3">
        <v>83.2</v>
      </c>
      <c r="Q7" s="3">
        <v>85.9</v>
      </c>
      <c r="R7" s="5">
        <v>250</v>
      </c>
    </row>
    <row r="8" spans="3:18">
      <c r="C8" s="43">
        <f>F8*1000/(1.472*380)</f>
        <v>38.43678489702517</v>
      </c>
      <c r="D8" s="44">
        <f>F8*1000/(1.472*220)</f>
        <v>66.390810276679844</v>
      </c>
      <c r="E8" s="125"/>
      <c r="F8" s="13">
        <v>21.5</v>
      </c>
      <c r="G8" s="124"/>
      <c r="H8" s="125"/>
      <c r="I8" s="125"/>
      <c r="J8" s="125"/>
      <c r="K8" s="125"/>
      <c r="L8" s="123"/>
      <c r="M8" s="109"/>
      <c r="N8" s="3">
        <v>70</v>
      </c>
      <c r="O8" s="3">
        <v>83.8</v>
      </c>
      <c r="P8" s="3">
        <v>90.6</v>
      </c>
      <c r="Q8" s="3">
        <v>92.8</v>
      </c>
      <c r="R8" s="5">
        <v>259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I4" sqref="I4:I8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40</v>
      </c>
      <c r="O3" s="16">
        <v>30</v>
      </c>
      <c r="P3" s="16">
        <v>20</v>
      </c>
      <c r="Q3" s="16">
        <v>10</v>
      </c>
      <c r="R3" s="93"/>
    </row>
    <row r="4" spans="3:18" ht="14.25" customHeight="1" thickBot="1">
      <c r="C4" s="31">
        <f>F4*1000/(1.472*380)</f>
        <v>3.0391876430205951</v>
      </c>
      <c r="D4" s="32">
        <f>F4*1000/(1.472*220)</f>
        <v>5.2495059288537558</v>
      </c>
      <c r="E4" s="83">
        <v>1450</v>
      </c>
      <c r="F4" s="33">
        <v>1.7</v>
      </c>
      <c r="G4" s="111" t="s">
        <v>15</v>
      </c>
      <c r="H4" s="83" t="s">
        <v>14</v>
      </c>
      <c r="I4" s="83" t="s">
        <v>13</v>
      </c>
      <c r="J4" s="83">
        <v>50</v>
      </c>
      <c r="K4" s="83">
        <v>60</v>
      </c>
      <c r="L4" s="88" t="s">
        <v>11</v>
      </c>
      <c r="M4" s="108" t="s">
        <v>0</v>
      </c>
      <c r="N4" s="32" t="s">
        <v>21</v>
      </c>
      <c r="O4" s="32">
        <v>11.2</v>
      </c>
      <c r="P4" s="32">
        <v>14</v>
      </c>
      <c r="Q4" s="32">
        <v>15.2</v>
      </c>
      <c r="R4" s="34">
        <v>220</v>
      </c>
    </row>
    <row r="5" spans="3:18" ht="15.75" thickBot="1">
      <c r="C5" s="4">
        <f>F5*1000/(1.472*380)</f>
        <v>3.3967391304347827</v>
      </c>
      <c r="D5" s="3">
        <f>F5*1000/(1.472*220)</f>
        <v>5.8670948616600791</v>
      </c>
      <c r="E5" s="84"/>
      <c r="F5" s="13">
        <v>1.9</v>
      </c>
      <c r="G5" s="112"/>
      <c r="H5" s="84"/>
      <c r="I5" s="84"/>
      <c r="J5" s="84"/>
      <c r="K5" s="84"/>
      <c r="L5" s="89"/>
      <c r="M5" s="109"/>
      <c r="N5" s="32" t="s">
        <v>21</v>
      </c>
      <c r="O5" s="3">
        <v>13.1</v>
      </c>
      <c r="P5" s="3">
        <v>15.8</v>
      </c>
      <c r="Q5" s="3">
        <v>16.899999999999999</v>
      </c>
      <c r="R5" s="5">
        <v>230</v>
      </c>
    </row>
    <row r="6" spans="3:18" ht="15.75" thickBot="1">
      <c r="C6" s="4">
        <f>F6*1000/(1.472*380)</f>
        <v>3.9330663615560639</v>
      </c>
      <c r="D6" s="3">
        <f>F6*1000/(1.472*220)</f>
        <v>6.7934782608695654</v>
      </c>
      <c r="E6" s="84"/>
      <c r="F6" s="13">
        <v>2.2000000000000002</v>
      </c>
      <c r="G6" s="112"/>
      <c r="H6" s="84"/>
      <c r="I6" s="84"/>
      <c r="J6" s="84"/>
      <c r="K6" s="84"/>
      <c r="L6" s="89"/>
      <c r="M6" s="109"/>
      <c r="N6" s="32" t="s">
        <v>21</v>
      </c>
      <c r="O6" s="3">
        <v>15.1</v>
      </c>
      <c r="P6" s="3">
        <v>17.600000000000001</v>
      </c>
      <c r="Q6" s="3">
        <v>18.7</v>
      </c>
      <c r="R6" s="5">
        <v>240</v>
      </c>
    </row>
    <row r="7" spans="3:18">
      <c r="C7" s="4">
        <f>F7*1000/(1.472*380)</f>
        <v>4.5587814645308926</v>
      </c>
      <c r="D7" s="3">
        <f>F7*1000/(1.472*220)</f>
        <v>7.8742588932806328</v>
      </c>
      <c r="E7" s="84"/>
      <c r="F7" s="13">
        <v>2.5499999999999998</v>
      </c>
      <c r="G7" s="112"/>
      <c r="H7" s="84"/>
      <c r="I7" s="84"/>
      <c r="J7" s="84"/>
      <c r="K7" s="84"/>
      <c r="L7" s="89"/>
      <c r="M7" s="109"/>
      <c r="N7" s="32" t="s">
        <v>21</v>
      </c>
      <c r="O7" s="3">
        <v>17.2</v>
      </c>
      <c r="P7" s="3">
        <v>19.600000000000001</v>
      </c>
      <c r="Q7" s="3">
        <v>20.6</v>
      </c>
      <c r="R7" s="5">
        <v>250</v>
      </c>
    </row>
    <row r="8" spans="3:18" ht="15.75" thickBot="1">
      <c r="C8" s="6">
        <f>F8*1000/(1.472*380)</f>
        <v>5.3632723112128149</v>
      </c>
      <c r="D8" s="7">
        <f>F8*1000/(1.472*220)</f>
        <v>9.2638339920948631</v>
      </c>
      <c r="E8" s="85"/>
      <c r="F8" s="14">
        <v>3</v>
      </c>
      <c r="G8" s="113"/>
      <c r="H8" s="85"/>
      <c r="I8" s="85"/>
      <c r="J8" s="85"/>
      <c r="K8" s="85"/>
      <c r="L8" s="90"/>
      <c r="M8" s="110"/>
      <c r="N8" s="7">
        <v>15</v>
      </c>
      <c r="O8" s="7">
        <v>19.2</v>
      </c>
      <c r="P8" s="7">
        <v>21.4</v>
      </c>
      <c r="Q8" s="7">
        <v>22.4</v>
      </c>
      <c r="R8" s="8">
        <v>259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J4" sqref="J4:J8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70</v>
      </c>
      <c r="O3" s="16">
        <v>50</v>
      </c>
      <c r="P3" s="16">
        <v>30</v>
      </c>
      <c r="Q3" s="16">
        <v>10</v>
      </c>
      <c r="R3" s="93"/>
    </row>
    <row r="4" spans="3:18" ht="14.25" customHeight="1">
      <c r="C4" s="36">
        <f>F4*1000/(1.472*380)</f>
        <v>10.72654462242563</v>
      </c>
      <c r="D4" s="37">
        <f>F4*1000/(1.472*220)</f>
        <v>18.527667984189726</v>
      </c>
      <c r="E4" s="83">
        <v>2900</v>
      </c>
      <c r="F4" s="33">
        <v>6</v>
      </c>
      <c r="G4" s="111" t="s">
        <v>15</v>
      </c>
      <c r="H4" s="83" t="s">
        <v>14</v>
      </c>
      <c r="I4" s="83" t="s">
        <v>13</v>
      </c>
      <c r="J4" s="83">
        <v>50</v>
      </c>
      <c r="K4" s="83">
        <v>60</v>
      </c>
      <c r="L4" s="88" t="s">
        <v>11</v>
      </c>
      <c r="M4" s="108" t="s">
        <v>0</v>
      </c>
      <c r="N4" s="32" t="s">
        <v>21</v>
      </c>
      <c r="O4" s="32">
        <v>31</v>
      </c>
      <c r="P4" s="32">
        <v>36.5</v>
      </c>
      <c r="Q4" s="32">
        <v>37.799999999999997</v>
      </c>
      <c r="R4" s="34">
        <v>170</v>
      </c>
    </row>
    <row r="5" spans="3:18">
      <c r="C5" s="43">
        <f>F5*1000/(1.472*380)</f>
        <v>13.408180778032037</v>
      </c>
      <c r="D5" s="44">
        <f>F5*1000/(1.472*220)</f>
        <v>23.159584980237156</v>
      </c>
      <c r="E5" s="84"/>
      <c r="F5" s="13">
        <v>7.5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37</v>
      </c>
      <c r="P5" s="3">
        <v>41.5</v>
      </c>
      <c r="Q5" s="3">
        <v>42.5</v>
      </c>
      <c r="R5" s="5">
        <v>180</v>
      </c>
    </row>
    <row r="6" spans="3:18">
      <c r="C6" s="43">
        <f>F6*1000/(1.472*380)</f>
        <v>16.804919908466818</v>
      </c>
      <c r="D6" s="44">
        <f>F6*1000/(1.472*220)</f>
        <v>29.026679841897234</v>
      </c>
      <c r="E6" s="84"/>
      <c r="F6" s="13">
        <v>9.4</v>
      </c>
      <c r="G6" s="112"/>
      <c r="H6" s="84"/>
      <c r="I6" s="84"/>
      <c r="J6" s="84"/>
      <c r="K6" s="84"/>
      <c r="L6" s="89"/>
      <c r="M6" s="109"/>
      <c r="N6" s="3">
        <v>34.5</v>
      </c>
      <c r="O6" s="3">
        <v>43.2</v>
      </c>
      <c r="P6" s="3">
        <v>46.6</v>
      </c>
      <c r="Q6" s="3">
        <v>47.5</v>
      </c>
      <c r="R6" s="5">
        <v>190</v>
      </c>
    </row>
    <row r="7" spans="3:18">
      <c r="C7" s="43">
        <f>F7*1000/(1.472*380)</f>
        <v>20.559210526315788</v>
      </c>
      <c r="D7" s="44">
        <f>F7*1000/(1.472*220)</f>
        <v>35.51136363636364</v>
      </c>
      <c r="E7" s="84"/>
      <c r="F7" s="13">
        <v>11.5</v>
      </c>
      <c r="G7" s="112"/>
      <c r="H7" s="84"/>
      <c r="I7" s="84"/>
      <c r="J7" s="84"/>
      <c r="K7" s="84"/>
      <c r="L7" s="89"/>
      <c r="M7" s="109"/>
      <c r="N7" s="3">
        <v>42.5</v>
      </c>
      <c r="O7" s="3">
        <v>49.4</v>
      </c>
      <c r="P7" s="3">
        <v>52</v>
      </c>
      <c r="Q7" s="3">
        <v>52.8</v>
      </c>
      <c r="R7" s="5">
        <v>200</v>
      </c>
    </row>
    <row r="8" spans="3:18" ht="15.75" thickBot="1">
      <c r="C8" s="39">
        <f>F8*1000/(1.472*380)</f>
        <v>25.207379862700229</v>
      </c>
      <c r="D8" s="40">
        <f>F8*1000/(1.472*220)</f>
        <v>43.540019762845851</v>
      </c>
      <c r="E8" s="85"/>
      <c r="F8" s="14">
        <v>14.1</v>
      </c>
      <c r="G8" s="113"/>
      <c r="H8" s="85"/>
      <c r="I8" s="85"/>
      <c r="J8" s="85"/>
      <c r="K8" s="85"/>
      <c r="L8" s="90"/>
      <c r="M8" s="110"/>
      <c r="N8" s="7">
        <v>49.5</v>
      </c>
      <c r="O8" s="7">
        <v>55</v>
      </c>
      <c r="P8" s="7">
        <v>57.1</v>
      </c>
      <c r="Q8" s="7">
        <v>57.8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L14" sqref="L14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45" t="s">
        <v>19</v>
      </c>
      <c r="E2" s="103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46" t="s">
        <v>3</v>
      </c>
      <c r="E3" s="103"/>
      <c r="F3" s="96"/>
      <c r="G3" s="97"/>
      <c r="H3" s="98"/>
      <c r="I3" s="98"/>
      <c r="J3" s="98"/>
      <c r="K3" s="98"/>
      <c r="L3" s="99"/>
      <c r="M3" s="101"/>
      <c r="N3" s="16">
        <v>40</v>
      </c>
      <c r="O3" s="16">
        <v>30</v>
      </c>
      <c r="P3" s="16">
        <v>20</v>
      </c>
      <c r="Q3" s="16">
        <v>10</v>
      </c>
      <c r="R3" s="93"/>
    </row>
    <row r="4" spans="3:18" ht="14.25" customHeight="1">
      <c r="C4" s="36">
        <f>F4*1000/(1.472*380)</f>
        <v>1.6983695652173914</v>
      </c>
      <c r="D4" s="37">
        <f>F4*1000/(1.472*220)</f>
        <v>2.9335474308300395</v>
      </c>
      <c r="E4" s="32">
        <v>1450</v>
      </c>
      <c r="F4" s="33">
        <v>0.95</v>
      </c>
      <c r="G4" s="111" t="s">
        <v>15</v>
      </c>
      <c r="H4" s="83" t="s">
        <v>14</v>
      </c>
      <c r="I4" s="83" t="s">
        <v>13</v>
      </c>
      <c r="J4" s="83">
        <v>50</v>
      </c>
      <c r="K4" s="83">
        <v>60</v>
      </c>
      <c r="L4" s="88" t="s">
        <v>11</v>
      </c>
      <c r="M4" s="108" t="s">
        <v>0</v>
      </c>
      <c r="N4" s="32" t="s">
        <v>21</v>
      </c>
      <c r="O4" s="32" t="s">
        <v>21</v>
      </c>
      <c r="P4" s="32">
        <v>8.6</v>
      </c>
      <c r="Q4" s="32">
        <v>9.4</v>
      </c>
      <c r="R4" s="34">
        <v>170</v>
      </c>
    </row>
    <row r="5" spans="3:18">
      <c r="C5" s="43">
        <f>F5*1000/(1.472*380)</f>
        <v>1.966533180778032</v>
      </c>
      <c r="D5" s="44">
        <f>F5*1000/(1.472*220)</f>
        <v>3.3967391304347827</v>
      </c>
      <c r="E5" s="3">
        <v>1450</v>
      </c>
      <c r="F5" s="13">
        <v>1.1000000000000001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8.1</v>
      </c>
      <c r="P5" s="3">
        <v>10</v>
      </c>
      <c r="Q5" s="3">
        <v>10.6</v>
      </c>
      <c r="R5" s="5">
        <v>180</v>
      </c>
    </row>
    <row r="6" spans="3:18">
      <c r="C6" s="43">
        <f>F6*1000/(1.472*380)</f>
        <v>2.4671052631578947</v>
      </c>
      <c r="D6" s="44">
        <f>F6*1000/(1.472*220)</f>
        <v>4.2613636363636367</v>
      </c>
      <c r="E6" s="3">
        <v>1450</v>
      </c>
      <c r="F6" s="13">
        <v>1.38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9.8800000000000008</v>
      </c>
      <c r="P6" s="3">
        <v>12.8</v>
      </c>
      <c r="Q6" s="3">
        <v>11.82</v>
      </c>
      <c r="R6" s="5">
        <v>190</v>
      </c>
    </row>
    <row r="7" spans="3:18">
      <c r="C7" s="43">
        <f>F7*1000/(1.472*380)</f>
        <v>3.0034324942791759</v>
      </c>
      <c r="D7" s="44">
        <f>F7*1000/(1.472*220)</f>
        <v>5.187747035573123</v>
      </c>
      <c r="E7" s="3">
        <v>1450</v>
      </c>
      <c r="F7" s="13">
        <v>1.68</v>
      </c>
      <c r="G7" s="112"/>
      <c r="H7" s="84"/>
      <c r="I7" s="84"/>
      <c r="J7" s="84"/>
      <c r="K7" s="84"/>
      <c r="L7" s="89"/>
      <c r="M7" s="109"/>
      <c r="N7" s="3">
        <v>9.4</v>
      </c>
      <c r="O7" s="3">
        <v>11.62</v>
      </c>
      <c r="P7" s="3">
        <v>12.8</v>
      </c>
      <c r="Q7" s="3">
        <v>13.2</v>
      </c>
      <c r="R7" s="5">
        <v>200</v>
      </c>
    </row>
    <row r="8" spans="3:18" ht="15.75" thickBot="1">
      <c r="C8" s="39">
        <f>F8*1000/(1.472*380)</f>
        <v>3.5397597254004576</v>
      </c>
      <c r="D8" s="40">
        <f>F8*1000/(1.472*220)</f>
        <v>6.1141304347826093</v>
      </c>
      <c r="E8" s="7">
        <v>1450</v>
      </c>
      <c r="F8" s="14">
        <v>1.98</v>
      </c>
      <c r="G8" s="113"/>
      <c r="H8" s="85"/>
      <c r="I8" s="85"/>
      <c r="J8" s="85"/>
      <c r="K8" s="85"/>
      <c r="L8" s="90"/>
      <c r="M8" s="110"/>
      <c r="N8" s="7">
        <v>11.3</v>
      </c>
      <c r="O8" s="7">
        <v>13.2</v>
      </c>
      <c r="P8" s="7">
        <v>14.18</v>
      </c>
      <c r="Q8" s="7">
        <v>14.4</v>
      </c>
      <c r="R8" s="8">
        <v>209</v>
      </c>
    </row>
    <row r="13" spans="3:18">
      <c r="M13" s="2"/>
    </row>
  </sheetData>
  <mergeCells count="21">
    <mergeCell ref="N1:Q1"/>
    <mergeCell ref="R1:R3"/>
    <mergeCell ref="E2:E3"/>
    <mergeCell ref="F2:F3"/>
    <mergeCell ref="G2:G3"/>
    <mergeCell ref="H2:H3"/>
    <mergeCell ref="I2:I3"/>
    <mergeCell ref="J2:J3"/>
    <mergeCell ref="C1:F1"/>
    <mergeCell ref="G1:L1"/>
    <mergeCell ref="G4:G8"/>
    <mergeCell ref="H4:H8"/>
    <mergeCell ref="I4:I8"/>
    <mergeCell ref="J4:J8"/>
    <mergeCell ref="K4:K8"/>
    <mergeCell ref="L4:L8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C20" sqref="C20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60</v>
      </c>
      <c r="O3" s="16">
        <v>40</v>
      </c>
      <c r="P3" s="16">
        <v>20</v>
      </c>
      <c r="Q3" s="16">
        <v>10</v>
      </c>
      <c r="R3" s="93"/>
    </row>
    <row r="4" spans="3:18" ht="14.25" customHeight="1">
      <c r="C4" s="36">
        <f>F4*1000/(1.472*380)</f>
        <v>5.3632723112128149</v>
      </c>
      <c r="D4" s="37">
        <f>F4*1000/(1.472*220)</f>
        <v>9.2638339920948631</v>
      </c>
      <c r="E4" s="83">
        <v>2900</v>
      </c>
      <c r="F4" s="33">
        <v>3</v>
      </c>
      <c r="G4" s="111" t="s">
        <v>15</v>
      </c>
      <c r="H4" s="83" t="s">
        <v>14</v>
      </c>
      <c r="I4" s="83" t="s">
        <v>13</v>
      </c>
      <c r="J4" s="83">
        <v>50</v>
      </c>
      <c r="K4" s="83">
        <v>50</v>
      </c>
      <c r="L4" s="88" t="s">
        <v>11</v>
      </c>
      <c r="M4" s="108" t="s">
        <v>0</v>
      </c>
      <c r="N4" s="32" t="s">
        <v>21</v>
      </c>
      <c r="O4" s="32">
        <v>17.8</v>
      </c>
      <c r="P4" s="32">
        <v>21.2</v>
      </c>
      <c r="Q4" s="32">
        <v>21.5</v>
      </c>
      <c r="R4" s="34">
        <v>130</v>
      </c>
    </row>
    <row r="5" spans="3:18">
      <c r="C5" s="43">
        <f>F5*1000/(1.472*380)</f>
        <v>7.1510297482837526</v>
      </c>
      <c r="D5" s="44">
        <f>F5*1000/(1.472*220)</f>
        <v>12.351778656126482</v>
      </c>
      <c r="E5" s="84"/>
      <c r="F5" s="13">
        <v>4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22.5</v>
      </c>
      <c r="P5" s="3">
        <v>24.7</v>
      </c>
      <c r="Q5" s="3">
        <v>24.9</v>
      </c>
      <c r="R5" s="5">
        <v>140</v>
      </c>
    </row>
    <row r="6" spans="3:18">
      <c r="C6" s="43">
        <f>F6*1000/(1.472*380)</f>
        <v>9.2963386727688793</v>
      </c>
      <c r="D6" s="44">
        <f>F6*1000/(1.472*220)</f>
        <v>16.057312252964429</v>
      </c>
      <c r="E6" s="84"/>
      <c r="F6" s="13">
        <v>5.2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27</v>
      </c>
      <c r="P6" s="3">
        <v>28.5</v>
      </c>
      <c r="Q6" s="3">
        <v>28.6</v>
      </c>
      <c r="R6" s="5">
        <v>150</v>
      </c>
    </row>
    <row r="7" spans="3:18">
      <c r="C7" s="43">
        <f>F7*1000/(1.472*380)</f>
        <v>12.15675057208238</v>
      </c>
      <c r="D7" s="44">
        <f>F7*1000/(1.472*220)</f>
        <v>20.998023715415023</v>
      </c>
      <c r="E7" s="84"/>
      <c r="F7" s="13">
        <v>6.8</v>
      </c>
      <c r="G7" s="112"/>
      <c r="H7" s="84"/>
      <c r="I7" s="84"/>
      <c r="J7" s="84"/>
      <c r="K7" s="84"/>
      <c r="L7" s="89"/>
      <c r="M7" s="109"/>
      <c r="N7" s="3">
        <v>27.5</v>
      </c>
      <c r="O7" s="3">
        <v>31.4</v>
      </c>
      <c r="P7" s="3">
        <v>32.5</v>
      </c>
      <c r="Q7" s="3">
        <v>32.5</v>
      </c>
      <c r="R7" s="5">
        <v>160</v>
      </c>
    </row>
    <row r="8" spans="3:18" ht="15.75" thickBot="1">
      <c r="C8" s="39">
        <f>F8*1000/(1.472*380)</f>
        <v>15.017162471395881</v>
      </c>
      <c r="D8" s="40">
        <f>F8*1000/(1.472*220)</f>
        <v>25.938735177865613</v>
      </c>
      <c r="E8" s="85"/>
      <c r="F8" s="14">
        <v>8.4</v>
      </c>
      <c r="G8" s="113"/>
      <c r="H8" s="85"/>
      <c r="I8" s="85"/>
      <c r="J8" s="85"/>
      <c r="K8" s="85"/>
      <c r="L8" s="90"/>
      <c r="M8" s="110"/>
      <c r="N8" s="7">
        <v>32.799999999999997</v>
      </c>
      <c r="O8" s="7">
        <v>35.5</v>
      </c>
      <c r="P8" s="7">
        <v>36.200000000000003</v>
      </c>
      <c r="Q8" s="7">
        <v>36.299999999999997</v>
      </c>
      <c r="R8" s="8">
        <v>169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topLeftCell="B1" workbookViewId="0">
      <selection activeCell="G13" sqref="G13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14</v>
      </c>
      <c r="O3" s="16">
        <v>10</v>
      </c>
      <c r="P3" s="16">
        <v>6</v>
      </c>
      <c r="Q3" s="16">
        <v>2</v>
      </c>
      <c r="R3" s="93"/>
    </row>
    <row r="4" spans="3:18" ht="14.25" customHeight="1">
      <c r="C4" s="36">
        <f>F4*1000/(1.427*380)</f>
        <v>0.36882676206985582</v>
      </c>
      <c r="D4" s="37">
        <f>F4*1000/(1.427*220)</f>
        <v>0.63706440721156909</v>
      </c>
      <c r="E4" s="83">
        <v>1450</v>
      </c>
      <c r="F4" s="33">
        <v>0.2</v>
      </c>
      <c r="G4" s="111" t="s">
        <v>15</v>
      </c>
      <c r="H4" s="83" t="s">
        <v>14</v>
      </c>
      <c r="I4" s="83" t="s">
        <v>13</v>
      </c>
      <c r="J4" s="83">
        <v>100</v>
      </c>
      <c r="K4" s="83">
        <v>125</v>
      </c>
      <c r="L4" s="88" t="s">
        <v>11</v>
      </c>
      <c r="M4" s="108" t="s">
        <v>0</v>
      </c>
      <c r="N4" s="32" t="s">
        <v>21</v>
      </c>
      <c r="O4" s="32">
        <v>2.6</v>
      </c>
      <c r="P4" s="32">
        <v>5.08</v>
      </c>
      <c r="Q4" s="32">
        <v>5.75</v>
      </c>
      <c r="R4" s="34">
        <v>220</v>
      </c>
    </row>
    <row r="5" spans="3:18">
      <c r="C5" s="29">
        <f>F5*1000/(1.427*380)</f>
        <v>0.33194408586287022</v>
      </c>
      <c r="D5" s="30">
        <f>F5*1000/(1.427*220)</f>
        <v>0.57335796649041215</v>
      </c>
      <c r="E5" s="84"/>
      <c r="F5" s="13">
        <v>0.18</v>
      </c>
      <c r="G5" s="112"/>
      <c r="H5" s="84"/>
      <c r="I5" s="84"/>
      <c r="J5" s="84"/>
      <c r="K5" s="84"/>
      <c r="L5" s="89"/>
      <c r="M5" s="109"/>
      <c r="N5" s="3" t="s">
        <v>21</v>
      </c>
      <c r="O5" s="3" t="s">
        <v>21</v>
      </c>
      <c r="P5" s="3">
        <v>5.92</v>
      </c>
      <c r="Q5" s="3">
        <v>6.7</v>
      </c>
      <c r="R5" s="5">
        <v>230</v>
      </c>
    </row>
    <row r="6" spans="3:18">
      <c r="C6" s="29">
        <f>F6*1000/(1.427*380)</f>
        <v>0.4979161287943053</v>
      </c>
      <c r="D6" s="30">
        <f>F6*1000/(1.427*220)</f>
        <v>0.86003694973561828</v>
      </c>
      <c r="E6" s="84"/>
      <c r="F6" s="13">
        <v>0.27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5.3</v>
      </c>
      <c r="P6" s="3">
        <v>7.1</v>
      </c>
      <c r="Q6" s="3">
        <v>7.76</v>
      </c>
      <c r="R6" s="5">
        <v>240</v>
      </c>
    </row>
    <row r="7" spans="3:18">
      <c r="C7" s="29">
        <f>F7*1000/(1.427*380)</f>
        <v>0.73765352413971164</v>
      </c>
      <c r="D7" s="30">
        <f>F7*1000/(1.427*220)</f>
        <v>1.2741288144231382</v>
      </c>
      <c r="E7" s="84"/>
      <c r="F7" s="13">
        <v>0.4</v>
      </c>
      <c r="G7" s="112"/>
      <c r="H7" s="84"/>
      <c r="I7" s="84"/>
      <c r="J7" s="84"/>
      <c r="K7" s="84"/>
      <c r="L7" s="89"/>
      <c r="M7" s="109"/>
      <c r="N7" s="3" t="s">
        <v>21</v>
      </c>
      <c r="O7" s="3">
        <v>7</v>
      </c>
      <c r="P7" s="3">
        <v>8.4</v>
      </c>
      <c r="Q7" s="3">
        <v>8.9</v>
      </c>
      <c r="R7" s="5">
        <v>250</v>
      </c>
    </row>
    <row r="8" spans="3:18" ht="15.75" thickBot="1">
      <c r="C8" s="41">
        <f>F8*1000/(1.427*380)</f>
        <v>1.0327149337955963</v>
      </c>
      <c r="D8" s="42">
        <f>F8*1000/(1.427*220)</f>
        <v>1.7837803401923935</v>
      </c>
      <c r="E8" s="85"/>
      <c r="F8" s="14">
        <v>0.56000000000000005</v>
      </c>
      <c r="G8" s="113"/>
      <c r="H8" s="85"/>
      <c r="I8" s="85"/>
      <c r="J8" s="85"/>
      <c r="K8" s="85"/>
      <c r="L8" s="90"/>
      <c r="M8" s="110"/>
      <c r="N8" s="7">
        <v>6.76</v>
      </c>
      <c r="O8" s="7">
        <v>8.6</v>
      </c>
      <c r="P8" s="7">
        <v>9.6999999999999993</v>
      </c>
      <c r="Q8" s="7">
        <v>10.199999999999999</v>
      </c>
      <c r="R8" s="8">
        <v>259</v>
      </c>
    </row>
    <row r="13" spans="3:18">
      <c r="M13" s="2"/>
    </row>
  </sheetData>
  <mergeCells count="22">
    <mergeCell ref="E4:E8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8"/>
    <mergeCell ref="G4:G8"/>
    <mergeCell ref="H4:H8"/>
    <mergeCell ref="I4:I8"/>
    <mergeCell ref="N1:Q1"/>
    <mergeCell ref="J4:J8"/>
    <mergeCell ref="K4:K8"/>
    <mergeCell ref="L4:L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N5" sqref="N5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30</v>
      </c>
      <c r="O3" s="16">
        <v>20</v>
      </c>
      <c r="P3" s="16">
        <v>10</v>
      </c>
      <c r="Q3" s="16">
        <v>5</v>
      </c>
      <c r="R3" s="93"/>
    </row>
    <row r="4" spans="3:18" ht="14.25" customHeight="1">
      <c r="C4" s="36">
        <f>F4*1000/(1.472*380)</f>
        <v>0.71510297482837526</v>
      </c>
      <c r="D4" s="37">
        <f>F4*1000/(1.472*220)</f>
        <v>1.2351778656126484</v>
      </c>
      <c r="E4" s="83">
        <v>1450</v>
      </c>
      <c r="F4" s="33">
        <v>0.4</v>
      </c>
      <c r="G4" s="111" t="s">
        <v>15</v>
      </c>
      <c r="H4" s="83" t="s">
        <v>14</v>
      </c>
      <c r="I4" s="83" t="s">
        <v>13</v>
      </c>
      <c r="J4" s="83">
        <v>50</v>
      </c>
      <c r="K4" s="83">
        <v>50</v>
      </c>
      <c r="L4" s="88" t="s">
        <v>11</v>
      </c>
      <c r="M4" s="108" t="s">
        <v>0</v>
      </c>
      <c r="N4" s="32" t="s">
        <v>21</v>
      </c>
      <c r="O4" s="32">
        <v>4.4000000000000004</v>
      </c>
      <c r="P4" s="32">
        <v>5.3</v>
      </c>
      <c r="Q4" s="32">
        <v>5.4</v>
      </c>
      <c r="R4" s="34">
        <v>130</v>
      </c>
    </row>
    <row r="5" spans="3:18">
      <c r="C5" s="29">
        <f>F5*1000/(1.472*380)</f>
        <v>0.96538901601830662</v>
      </c>
      <c r="D5" s="30">
        <f>F5*1000/(1.472*220)</f>
        <v>1.6674901185770752</v>
      </c>
      <c r="E5" s="84"/>
      <c r="F5" s="13">
        <v>0.54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5.6</v>
      </c>
      <c r="P5" s="3">
        <v>6.2</v>
      </c>
      <c r="Q5" s="3">
        <v>6.25</v>
      </c>
      <c r="R5" s="5">
        <v>140</v>
      </c>
    </row>
    <row r="6" spans="3:18">
      <c r="C6" s="29">
        <f>F6*1000/(1.472*380)</f>
        <v>1.215675057208238</v>
      </c>
      <c r="D6" s="30">
        <f>F6*1000/(1.472*220)</f>
        <v>2.099802371541502</v>
      </c>
      <c r="E6" s="84"/>
      <c r="F6" s="13">
        <v>0.68</v>
      </c>
      <c r="G6" s="112"/>
      <c r="H6" s="84"/>
      <c r="I6" s="84"/>
      <c r="J6" s="84"/>
      <c r="K6" s="84"/>
      <c r="L6" s="89"/>
      <c r="M6" s="109"/>
      <c r="N6" s="3">
        <v>5.5</v>
      </c>
      <c r="O6" s="3">
        <v>6.7</v>
      </c>
      <c r="P6" s="3">
        <v>7.1</v>
      </c>
      <c r="Q6" s="3">
        <v>7.18</v>
      </c>
      <c r="R6" s="5">
        <v>150</v>
      </c>
    </row>
    <row r="7" spans="3:18">
      <c r="C7" s="29">
        <f>F7*1000/(1.472*380)</f>
        <v>1.5732265446224256</v>
      </c>
      <c r="D7" s="30">
        <f>F7*1000/(1.472*220)</f>
        <v>2.7173913043478262</v>
      </c>
      <c r="E7" s="84"/>
      <c r="F7" s="13">
        <v>0.88</v>
      </c>
      <c r="G7" s="112"/>
      <c r="H7" s="84"/>
      <c r="I7" s="84"/>
      <c r="J7" s="84"/>
      <c r="K7" s="84"/>
      <c r="L7" s="89"/>
      <c r="M7" s="109"/>
      <c r="N7" s="3">
        <v>6.92</v>
      </c>
      <c r="O7" s="3">
        <v>7.82</v>
      </c>
      <c r="P7" s="3">
        <v>8.1</v>
      </c>
      <c r="Q7" s="3">
        <v>8.18</v>
      </c>
      <c r="R7" s="5">
        <v>160</v>
      </c>
    </row>
    <row r="8" spans="3:18" ht="15.75" thickBot="1">
      <c r="C8" s="41">
        <f>F8*1000/(1.472*380)</f>
        <v>1.9307780320366132</v>
      </c>
      <c r="D8" s="42">
        <f>F8*1000/(1.472*220)</f>
        <v>3.3349802371541504</v>
      </c>
      <c r="E8" s="85"/>
      <c r="F8" s="14">
        <v>1.08</v>
      </c>
      <c r="G8" s="113"/>
      <c r="H8" s="85"/>
      <c r="I8" s="85"/>
      <c r="J8" s="85"/>
      <c r="K8" s="85"/>
      <c r="L8" s="90"/>
      <c r="M8" s="110"/>
      <c r="N8" s="7">
        <v>8.1999999999999993</v>
      </c>
      <c r="O8" s="7">
        <v>8.84</v>
      </c>
      <c r="P8" s="7">
        <v>9.0399999999999991</v>
      </c>
      <c r="Q8" s="7">
        <v>9.1</v>
      </c>
      <c r="R8" s="8">
        <v>169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E14" sqref="E14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50</v>
      </c>
      <c r="O3" s="16">
        <v>40</v>
      </c>
      <c r="P3" s="16">
        <v>30</v>
      </c>
      <c r="Q3" s="16">
        <v>10</v>
      </c>
      <c r="R3" s="93"/>
    </row>
    <row r="4" spans="3:18" ht="14.25" customHeight="1">
      <c r="C4" s="29">
        <f t="shared" ref="C4:C9" si="0">F4*1000/(1.472*380)</f>
        <v>16.804919908466818</v>
      </c>
      <c r="D4" s="30">
        <f t="shared" ref="D4:D9" si="1">F4*1000/(1.472*220)</f>
        <v>29.026679841897234</v>
      </c>
      <c r="E4" s="83">
        <v>2900</v>
      </c>
      <c r="F4" s="12">
        <v>9.4</v>
      </c>
      <c r="G4" s="112" t="s">
        <v>15</v>
      </c>
      <c r="H4" s="84" t="s">
        <v>14</v>
      </c>
      <c r="I4" s="84" t="s">
        <v>13</v>
      </c>
      <c r="J4" s="84">
        <v>40</v>
      </c>
      <c r="K4" s="84">
        <v>65</v>
      </c>
      <c r="L4" s="89" t="s">
        <v>11</v>
      </c>
      <c r="M4" s="116" t="s">
        <v>0</v>
      </c>
      <c r="N4" s="10" t="s">
        <v>21</v>
      </c>
      <c r="O4" s="10">
        <v>41.5</v>
      </c>
      <c r="P4" s="10">
        <v>52</v>
      </c>
      <c r="Q4" s="10">
        <v>56</v>
      </c>
      <c r="R4" s="11">
        <v>210</v>
      </c>
    </row>
    <row r="5" spans="3:18">
      <c r="C5" s="29">
        <f t="shared" si="0"/>
        <v>19.665331807780319</v>
      </c>
      <c r="D5" s="30">
        <f t="shared" si="1"/>
        <v>33.967391304347828</v>
      </c>
      <c r="E5" s="84"/>
      <c r="F5" s="13">
        <v>11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51</v>
      </c>
      <c r="P5" s="3">
        <v>58.8</v>
      </c>
      <c r="Q5" s="3">
        <v>62.5</v>
      </c>
      <c r="R5" s="5">
        <v>220</v>
      </c>
    </row>
    <row r="6" spans="3:18">
      <c r="C6" s="29">
        <f t="shared" si="0"/>
        <v>23.598398169336384</v>
      </c>
      <c r="D6" s="30">
        <f t="shared" si="1"/>
        <v>40.760869565217398</v>
      </c>
      <c r="E6" s="84"/>
      <c r="F6" s="13">
        <v>13.2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60</v>
      </c>
      <c r="P6" s="3">
        <v>67</v>
      </c>
      <c r="Q6" s="3">
        <v>68.8</v>
      </c>
      <c r="R6" s="5">
        <v>230</v>
      </c>
    </row>
    <row r="7" spans="3:18">
      <c r="C7" s="29">
        <f t="shared" si="0"/>
        <v>28.246567505720822</v>
      </c>
      <c r="D7" s="30">
        <f t="shared" si="1"/>
        <v>48.789525691699609</v>
      </c>
      <c r="E7" s="84"/>
      <c r="F7" s="13">
        <v>15.8</v>
      </c>
      <c r="G7" s="112"/>
      <c r="H7" s="84"/>
      <c r="I7" s="84"/>
      <c r="J7" s="84"/>
      <c r="K7" s="84"/>
      <c r="L7" s="89"/>
      <c r="M7" s="109"/>
      <c r="N7" s="3">
        <v>57.8</v>
      </c>
      <c r="O7" s="3">
        <v>69</v>
      </c>
      <c r="P7" s="3">
        <v>75</v>
      </c>
      <c r="Q7" s="3">
        <v>77</v>
      </c>
      <c r="R7" s="5">
        <v>240</v>
      </c>
    </row>
    <row r="8" spans="3:18">
      <c r="C8" s="29">
        <f t="shared" si="0"/>
        <v>32.89473684210526</v>
      </c>
      <c r="D8" s="30">
        <f t="shared" si="1"/>
        <v>56.81818181818182</v>
      </c>
      <c r="E8" s="84"/>
      <c r="F8" s="13">
        <v>18.399999999999999</v>
      </c>
      <c r="G8" s="112"/>
      <c r="H8" s="84"/>
      <c r="I8" s="84"/>
      <c r="J8" s="84"/>
      <c r="K8" s="84"/>
      <c r="L8" s="89"/>
      <c r="M8" s="109"/>
      <c r="N8" s="3">
        <v>68.2</v>
      </c>
      <c r="O8" s="3">
        <v>78</v>
      </c>
      <c r="P8" s="3">
        <v>83</v>
      </c>
      <c r="Q8" s="3">
        <v>84.5</v>
      </c>
      <c r="R8" s="5">
        <v>250</v>
      </c>
    </row>
    <row r="9" spans="3:18" ht="15.75" thickBot="1">
      <c r="C9" s="39">
        <f t="shared" si="0"/>
        <v>37.542906178489702</v>
      </c>
      <c r="D9" s="40">
        <f t="shared" si="1"/>
        <v>64.846837944664031</v>
      </c>
      <c r="E9" s="85"/>
      <c r="F9" s="14">
        <v>21</v>
      </c>
      <c r="G9" s="113"/>
      <c r="H9" s="85"/>
      <c r="I9" s="85"/>
      <c r="J9" s="85"/>
      <c r="K9" s="85"/>
      <c r="L9" s="90"/>
      <c r="M9" s="110"/>
      <c r="N9" s="7">
        <v>78</v>
      </c>
      <c r="O9" s="7">
        <v>86</v>
      </c>
      <c r="P9" s="7">
        <v>90.8</v>
      </c>
      <c r="Q9" s="7">
        <v>92</v>
      </c>
      <c r="R9" s="8">
        <v>259</v>
      </c>
    </row>
    <row r="14" spans="3:18">
      <c r="M14" s="2"/>
    </row>
  </sheetData>
  <mergeCells count="22"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  <mergeCell ref="L4:L9"/>
    <mergeCell ref="G4:G9"/>
    <mergeCell ref="H4:H9"/>
    <mergeCell ref="I4:I9"/>
    <mergeCell ref="J4:J9"/>
    <mergeCell ref="K4:K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F15" sqref="F15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25</v>
      </c>
      <c r="O3" s="16">
        <v>20</v>
      </c>
      <c r="P3" s="16">
        <v>15</v>
      </c>
      <c r="Q3" s="16">
        <v>10</v>
      </c>
      <c r="R3" s="93"/>
    </row>
    <row r="4" spans="3:18" ht="14.25" customHeight="1">
      <c r="C4" s="29">
        <f t="shared" ref="C4:C9" si="0">F4*1000/(1.472*380)</f>
        <v>2.3240846681922198</v>
      </c>
      <c r="D4" s="30">
        <f t="shared" ref="D4:D9" si="1">F4*1000/(1.472*220)</f>
        <v>4.0143280632411074</v>
      </c>
      <c r="E4" s="83">
        <v>1450</v>
      </c>
      <c r="F4" s="12">
        <v>1.3</v>
      </c>
      <c r="G4" s="112" t="s">
        <v>15</v>
      </c>
      <c r="H4" s="84" t="s">
        <v>14</v>
      </c>
      <c r="I4" s="84" t="s">
        <v>13</v>
      </c>
      <c r="J4" s="84">
        <v>40</v>
      </c>
      <c r="K4" s="84">
        <v>65</v>
      </c>
      <c r="L4" s="89" t="s">
        <v>11</v>
      </c>
      <c r="M4" s="116" t="s">
        <v>0</v>
      </c>
      <c r="N4" s="10" t="s">
        <v>21</v>
      </c>
      <c r="O4" s="10">
        <v>10.8</v>
      </c>
      <c r="P4" s="10">
        <v>13.1</v>
      </c>
      <c r="Q4" s="10">
        <v>13.9</v>
      </c>
      <c r="R4" s="11">
        <v>210</v>
      </c>
    </row>
    <row r="5" spans="3:18">
      <c r="C5" s="29">
        <f t="shared" si="0"/>
        <v>2.6816361556064074</v>
      </c>
      <c r="D5" s="30">
        <f t="shared" si="1"/>
        <v>4.6319169960474316</v>
      </c>
      <c r="E5" s="84"/>
      <c r="F5" s="13">
        <v>1.5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13</v>
      </c>
      <c r="P5" s="3">
        <v>14.9</v>
      </c>
      <c r="Q5" s="3">
        <v>15.6</v>
      </c>
      <c r="R5" s="5">
        <v>220</v>
      </c>
    </row>
    <row r="6" spans="3:18">
      <c r="C6" s="29">
        <f t="shared" si="0"/>
        <v>3.0391876430205951</v>
      </c>
      <c r="D6" s="30">
        <f t="shared" si="1"/>
        <v>5.2495059288537558</v>
      </c>
      <c r="E6" s="84"/>
      <c r="F6" s="13">
        <v>1.7</v>
      </c>
      <c r="G6" s="112"/>
      <c r="H6" s="84"/>
      <c r="I6" s="84"/>
      <c r="J6" s="84"/>
      <c r="K6" s="84"/>
      <c r="L6" s="89"/>
      <c r="M6" s="109"/>
      <c r="N6" s="3">
        <v>12</v>
      </c>
      <c r="O6" s="3">
        <v>15.1</v>
      </c>
      <c r="P6" s="3">
        <v>16.8</v>
      </c>
      <c r="Q6" s="3">
        <v>17.399999999999999</v>
      </c>
      <c r="R6" s="5">
        <v>230</v>
      </c>
    </row>
    <row r="7" spans="3:18">
      <c r="C7" s="29">
        <f t="shared" si="0"/>
        <v>3.7542906178489703</v>
      </c>
      <c r="D7" s="30">
        <f t="shared" si="1"/>
        <v>6.4846837944664033</v>
      </c>
      <c r="E7" s="84"/>
      <c r="F7" s="13">
        <v>2.1</v>
      </c>
      <c r="G7" s="112"/>
      <c r="H7" s="84"/>
      <c r="I7" s="84"/>
      <c r="J7" s="84"/>
      <c r="K7" s="84"/>
      <c r="L7" s="89"/>
      <c r="M7" s="109"/>
      <c r="N7" s="3">
        <v>14.2</v>
      </c>
      <c r="O7" s="3">
        <v>17.3</v>
      </c>
      <c r="P7" s="3">
        <v>18.8</v>
      </c>
      <c r="Q7" s="3">
        <v>19.399999999999999</v>
      </c>
      <c r="R7" s="5">
        <v>240</v>
      </c>
    </row>
    <row r="8" spans="3:18">
      <c r="C8" s="29">
        <f t="shared" si="0"/>
        <v>4.2906178489702516</v>
      </c>
      <c r="D8" s="30">
        <f t="shared" si="1"/>
        <v>7.4110671936758896</v>
      </c>
      <c r="E8" s="84"/>
      <c r="F8" s="13">
        <v>2.4</v>
      </c>
      <c r="G8" s="112"/>
      <c r="H8" s="84"/>
      <c r="I8" s="84"/>
      <c r="J8" s="84"/>
      <c r="K8" s="84"/>
      <c r="L8" s="89"/>
      <c r="M8" s="109"/>
      <c r="N8" s="3">
        <v>17.2</v>
      </c>
      <c r="O8" s="3">
        <v>19.600000000000001</v>
      </c>
      <c r="P8" s="3">
        <v>20.9</v>
      </c>
      <c r="Q8" s="3">
        <v>21.4</v>
      </c>
      <c r="R8" s="5">
        <v>250</v>
      </c>
    </row>
    <row r="9" spans="3:18" ht="15.75" thickBot="1">
      <c r="C9" s="39">
        <f t="shared" si="0"/>
        <v>5.0057208237986268</v>
      </c>
      <c r="D9" s="40">
        <f t="shared" si="1"/>
        <v>8.6462450592885389</v>
      </c>
      <c r="E9" s="85"/>
      <c r="F9" s="14">
        <v>2.8</v>
      </c>
      <c r="G9" s="113"/>
      <c r="H9" s="85"/>
      <c r="I9" s="85"/>
      <c r="J9" s="85"/>
      <c r="K9" s="85"/>
      <c r="L9" s="90"/>
      <c r="M9" s="110"/>
      <c r="N9" s="7">
        <v>19.399999999999999</v>
      </c>
      <c r="O9" s="7">
        <v>21.6</v>
      </c>
      <c r="P9" s="7">
        <v>22.9</v>
      </c>
      <c r="Q9" s="7">
        <v>23.4</v>
      </c>
      <c r="R9" s="8">
        <v>259</v>
      </c>
    </row>
    <row r="14" spans="3:18">
      <c r="M14" s="2"/>
    </row>
  </sheetData>
  <mergeCells count="22"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  <mergeCell ref="L4:L9"/>
    <mergeCell ref="G4:G9"/>
    <mergeCell ref="H4:H9"/>
    <mergeCell ref="I4:I9"/>
    <mergeCell ref="J4:J9"/>
    <mergeCell ref="K4:K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F12" sqref="F12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35</v>
      </c>
      <c r="O3" s="16">
        <v>25</v>
      </c>
      <c r="P3" s="16">
        <v>15</v>
      </c>
      <c r="Q3" s="16">
        <v>5</v>
      </c>
      <c r="R3" s="93"/>
    </row>
    <row r="4" spans="3:18" ht="14.25" customHeight="1">
      <c r="C4" s="36">
        <f>F4*1000/(1.472*380)</f>
        <v>6.7934782608695654</v>
      </c>
      <c r="D4" s="37">
        <f>F4*1000/(1.472*220)</f>
        <v>11.734189723320158</v>
      </c>
      <c r="E4" s="83">
        <v>2900</v>
      </c>
      <c r="F4" s="33">
        <v>3.8</v>
      </c>
      <c r="G4" s="111" t="s">
        <v>15</v>
      </c>
      <c r="H4" s="83" t="s">
        <v>14</v>
      </c>
      <c r="I4" s="83" t="s">
        <v>13</v>
      </c>
      <c r="J4" s="83">
        <v>40</v>
      </c>
      <c r="K4" s="83">
        <v>55</v>
      </c>
      <c r="L4" s="88" t="s">
        <v>11</v>
      </c>
      <c r="M4" s="108" t="s">
        <v>0</v>
      </c>
      <c r="N4" s="32"/>
      <c r="O4" s="32">
        <v>25</v>
      </c>
      <c r="P4" s="32">
        <v>36</v>
      </c>
      <c r="Q4" s="32">
        <v>38.9</v>
      </c>
      <c r="R4" s="34">
        <v>170</v>
      </c>
    </row>
    <row r="5" spans="3:18">
      <c r="C5" s="29">
        <f>F5*1000/(1.472*380)</f>
        <v>8.5812356979405031</v>
      </c>
      <c r="D5" s="30">
        <f>F5*1000/(1.472*220)</f>
        <v>14.822134387351779</v>
      </c>
      <c r="E5" s="84"/>
      <c r="F5" s="13">
        <v>4.8</v>
      </c>
      <c r="G5" s="112"/>
      <c r="H5" s="84"/>
      <c r="I5" s="84"/>
      <c r="J5" s="84"/>
      <c r="K5" s="84"/>
      <c r="L5" s="89"/>
      <c r="M5" s="109"/>
      <c r="N5" s="3"/>
      <c r="O5" s="3">
        <v>32.4</v>
      </c>
      <c r="P5" s="3">
        <v>41.4</v>
      </c>
      <c r="Q5" s="3">
        <v>43.6</v>
      </c>
      <c r="R5" s="5">
        <v>180</v>
      </c>
    </row>
    <row r="6" spans="3:18">
      <c r="C6" s="29">
        <f>F6*1000/(1.472*380)</f>
        <v>10.368993135011442</v>
      </c>
      <c r="D6" s="30">
        <f>F6*1000/(1.472*220)</f>
        <v>17.910079051383402</v>
      </c>
      <c r="E6" s="84"/>
      <c r="F6" s="13">
        <v>5.8</v>
      </c>
      <c r="G6" s="112"/>
      <c r="H6" s="84"/>
      <c r="I6" s="84"/>
      <c r="J6" s="84"/>
      <c r="K6" s="84"/>
      <c r="L6" s="89"/>
      <c r="M6" s="109"/>
      <c r="N6" s="3"/>
      <c r="O6" s="3">
        <v>39.799999999999997</v>
      </c>
      <c r="P6" s="3">
        <v>47</v>
      </c>
      <c r="Q6" s="3">
        <v>48.8</v>
      </c>
      <c r="R6" s="5">
        <v>190</v>
      </c>
    </row>
    <row r="7" spans="3:18">
      <c r="C7" s="29">
        <f>F7*1000/(1.472*380)</f>
        <v>12.15675057208238</v>
      </c>
      <c r="D7" s="30">
        <f>F7*1000/(1.472*220)</f>
        <v>20.998023715415023</v>
      </c>
      <c r="E7" s="84"/>
      <c r="F7" s="13">
        <v>6.8</v>
      </c>
      <c r="G7" s="112"/>
      <c r="H7" s="84"/>
      <c r="I7" s="84"/>
      <c r="J7" s="84"/>
      <c r="K7" s="84"/>
      <c r="L7" s="89"/>
      <c r="M7" s="109"/>
      <c r="N7" s="3"/>
      <c r="O7" s="3">
        <v>46.8</v>
      </c>
      <c r="P7" s="3">
        <v>52.8</v>
      </c>
      <c r="Q7" s="3">
        <v>54</v>
      </c>
      <c r="R7" s="5">
        <v>200</v>
      </c>
    </row>
    <row r="8" spans="3:18" ht="15.75" thickBot="1">
      <c r="C8" s="41">
        <f>F8*1000/(1.472*380)</f>
        <v>15.017162471395881</v>
      </c>
      <c r="D8" s="42">
        <f>F8*1000/(1.472*220)</f>
        <v>25.938735177865613</v>
      </c>
      <c r="E8" s="85"/>
      <c r="F8" s="14">
        <v>8.4</v>
      </c>
      <c r="G8" s="113"/>
      <c r="H8" s="85"/>
      <c r="I8" s="85"/>
      <c r="J8" s="85"/>
      <c r="K8" s="85"/>
      <c r="L8" s="90"/>
      <c r="M8" s="110"/>
      <c r="N8" s="7">
        <v>40.5</v>
      </c>
      <c r="O8" s="7">
        <v>53</v>
      </c>
      <c r="P8" s="7">
        <v>58</v>
      </c>
      <c r="Q8" s="7">
        <v>59.2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G13" sqref="G13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16</v>
      </c>
      <c r="O3" s="16">
        <v>12</v>
      </c>
      <c r="P3" s="16">
        <v>8</v>
      </c>
      <c r="Q3" s="16">
        <v>4</v>
      </c>
      <c r="R3" s="93"/>
    </row>
    <row r="4" spans="3:18" ht="14.25" customHeight="1">
      <c r="C4" s="36">
        <f>F4*1000/(1.472*380)</f>
        <v>0.98326659038901598</v>
      </c>
      <c r="D4" s="37">
        <f>F4*1000/(1.472*220)</f>
        <v>1.6983695652173914</v>
      </c>
      <c r="E4" s="32">
        <v>1450</v>
      </c>
      <c r="F4" s="33">
        <v>0.55000000000000004</v>
      </c>
      <c r="G4" s="111" t="s">
        <v>15</v>
      </c>
      <c r="H4" s="83" t="s">
        <v>14</v>
      </c>
      <c r="I4" s="83" t="s">
        <v>13</v>
      </c>
      <c r="J4" s="83">
        <v>40</v>
      </c>
      <c r="K4" s="83">
        <v>55</v>
      </c>
      <c r="L4" s="88" t="s">
        <v>11</v>
      </c>
      <c r="M4" s="108" t="s">
        <v>0</v>
      </c>
      <c r="N4" s="32" t="s">
        <v>21</v>
      </c>
      <c r="O4" s="32">
        <v>6.3</v>
      </c>
      <c r="P4" s="32">
        <v>9.1</v>
      </c>
      <c r="Q4" s="32">
        <v>9.6</v>
      </c>
      <c r="R4" s="34">
        <v>170</v>
      </c>
    </row>
    <row r="5" spans="3:18">
      <c r="C5" s="43">
        <f>F5*1000/(1.472*380)</f>
        <v>1.1620423340961099</v>
      </c>
      <c r="D5" s="44">
        <f>F5*1000/(1.472*220)</f>
        <v>2.0071640316205537</v>
      </c>
      <c r="E5" s="10">
        <v>1450</v>
      </c>
      <c r="F5" s="13">
        <v>0.65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8.48</v>
      </c>
      <c r="P5" s="3">
        <v>10.4</v>
      </c>
      <c r="Q5" s="3">
        <v>10.8</v>
      </c>
      <c r="R5" s="5">
        <v>180</v>
      </c>
    </row>
    <row r="6" spans="3:18">
      <c r="C6" s="43">
        <f>F6*1000/(1.472*380)</f>
        <v>1.4302059496567505</v>
      </c>
      <c r="D6" s="44">
        <f>F6*1000/(1.472*220)</f>
        <v>2.4703557312252968</v>
      </c>
      <c r="E6" s="10">
        <v>1450</v>
      </c>
      <c r="F6" s="13">
        <v>0.8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10.26</v>
      </c>
      <c r="P6" s="3">
        <v>11.7</v>
      </c>
      <c r="Q6" s="3">
        <v>12.1</v>
      </c>
      <c r="R6" s="5">
        <v>190</v>
      </c>
    </row>
    <row r="7" spans="3:18">
      <c r="C7" s="43">
        <f>F7*1000/(1.472*380)</f>
        <v>1.6983695652173914</v>
      </c>
      <c r="D7" s="44">
        <f>F7*1000/(1.472*220)</f>
        <v>2.9335474308300395</v>
      </c>
      <c r="E7" s="10">
        <v>1450</v>
      </c>
      <c r="F7" s="13">
        <v>0.95</v>
      </c>
      <c r="G7" s="112"/>
      <c r="H7" s="84"/>
      <c r="I7" s="84"/>
      <c r="J7" s="84"/>
      <c r="K7" s="84"/>
      <c r="L7" s="89"/>
      <c r="M7" s="109"/>
      <c r="N7" s="3">
        <v>9.4</v>
      </c>
      <c r="O7" s="3">
        <v>12</v>
      </c>
      <c r="P7" s="3">
        <v>13.1</v>
      </c>
      <c r="Q7" s="3">
        <v>13.4</v>
      </c>
      <c r="R7" s="5">
        <v>200</v>
      </c>
    </row>
    <row r="8" spans="3:18" ht="15.75" thickBot="1">
      <c r="C8" s="39">
        <f>F8*1000/(1.472*380)</f>
        <v>2.0559210526315788</v>
      </c>
      <c r="D8" s="40">
        <f>F8*1000/(1.472*220)</f>
        <v>3.5511363636363638</v>
      </c>
      <c r="E8" s="19">
        <v>1450</v>
      </c>
      <c r="F8" s="14">
        <v>1.1499999999999999</v>
      </c>
      <c r="G8" s="113"/>
      <c r="H8" s="85"/>
      <c r="I8" s="85"/>
      <c r="J8" s="85"/>
      <c r="K8" s="85"/>
      <c r="L8" s="90"/>
      <c r="M8" s="110"/>
      <c r="N8" s="7">
        <v>11.48</v>
      </c>
      <c r="O8" s="7">
        <v>13.5</v>
      </c>
      <c r="P8" s="7">
        <v>14.4</v>
      </c>
      <c r="Q8" s="7">
        <v>14.7</v>
      </c>
      <c r="R8" s="8">
        <v>209</v>
      </c>
    </row>
    <row r="13" spans="3:18">
      <c r="M13" s="2"/>
    </row>
  </sheetData>
  <mergeCells count="21">
    <mergeCell ref="N1:Q1"/>
    <mergeCell ref="R1:R3"/>
    <mergeCell ref="E2:E3"/>
    <mergeCell ref="F2:F3"/>
    <mergeCell ref="G2:G3"/>
    <mergeCell ref="H2:H3"/>
    <mergeCell ref="I2:I3"/>
    <mergeCell ref="J2:J3"/>
    <mergeCell ref="C1:F1"/>
    <mergeCell ref="G1:L1"/>
    <mergeCell ref="G4:G8"/>
    <mergeCell ref="H4:H8"/>
    <mergeCell ref="I4:I8"/>
    <mergeCell ref="J4:J8"/>
    <mergeCell ref="K4:K8"/>
    <mergeCell ref="L4:L8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E14" sqref="E14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35</v>
      </c>
      <c r="O3" s="16">
        <v>25</v>
      </c>
      <c r="P3" s="16">
        <v>15</v>
      </c>
      <c r="Q3" s="16">
        <v>5</v>
      </c>
      <c r="R3" s="93"/>
    </row>
    <row r="4" spans="3:18" ht="14.25" customHeight="1">
      <c r="C4" s="29">
        <f t="shared" ref="C4:C9" si="0">F4*1000/(1.472*380)</f>
        <v>1.966533180778032</v>
      </c>
      <c r="D4" s="30">
        <f t="shared" ref="D4:D9" si="1">F4*1000/(1.472*220)</f>
        <v>3.3967391304347827</v>
      </c>
      <c r="E4" s="83">
        <v>2900</v>
      </c>
      <c r="F4" s="12">
        <v>1.1000000000000001</v>
      </c>
      <c r="G4" s="112" t="s">
        <v>15</v>
      </c>
      <c r="H4" s="84" t="s">
        <v>14</v>
      </c>
      <c r="I4" s="84" t="s">
        <v>13</v>
      </c>
      <c r="J4" s="84">
        <v>40</v>
      </c>
      <c r="K4" s="84">
        <v>65</v>
      </c>
      <c r="L4" s="89" t="s">
        <v>11</v>
      </c>
      <c r="M4" s="116" t="s">
        <v>0</v>
      </c>
      <c r="N4" s="10" t="s">
        <v>21</v>
      </c>
      <c r="O4" s="10">
        <v>10</v>
      </c>
      <c r="P4" s="10">
        <v>13.3</v>
      </c>
      <c r="Q4" s="10">
        <v>14.6</v>
      </c>
      <c r="R4" s="11">
        <v>110</v>
      </c>
    </row>
    <row r="5" spans="3:18">
      <c r="C5" s="29">
        <f t="shared" si="0"/>
        <v>2.3240846681922198</v>
      </c>
      <c r="D5" s="30">
        <f t="shared" si="1"/>
        <v>4.0143280632411074</v>
      </c>
      <c r="E5" s="84"/>
      <c r="F5" s="13">
        <v>1.3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11.8</v>
      </c>
      <c r="P5" s="3">
        <v>15</v>
      </c>
      <c r="Q5" s="3">
        <v>16.100000000000001</v>
      </c>
      <c r="R5" s="5">
        <v>115</v>
      </c>
    </row>
    <row r="6" spans="3:18">
      <c r="C6" s="29">
        <f t="shared" si="0"/>
        <v>2.6816361556064074</v>
      </c>
      <c r="D6" s="30">
        <f t="shared" si="1"/>
        <v>4.6319169960474316</v>
      </c>
      <c r="E6" s="84"/>
      <c r="F6" s="13">
        <v>1.5</v>
      </c>
      <c r="G6" s="112"/>
      <c r="H6" s="84"/>
      <c r="I6" s="84"/>
      <c r="J6" s="84"/>
      <c r="K6" s="84"/>
      <c r="L6" s="89"/>
      <c r="M6" s="109"/>
      <c r="N6" s="3">
        <v>7.8</v>
      </c>
      <c r="O6" s="3">
        <v>13.5</v>
      </c>
      <c r="P6" s="3">
        <v>16.600000000000001</v>
      </c>
      <c r="Q6" s="3">
        <v>17.899999999999999</v>
      </c>
      <c r="R6" s="5">
        <v>120</v>
      </c>
    </row>
    <row r="7" spans="3:18">
      <c r="C7" s="29">
        <f t="shared" si="0"/>
        <v>3.0391876430205951</v>
      </c>
      <c r="D7" s="30">
        <f t="shared" si="1"/>
        <v>5.2495059288537558</v>
      </c>
      <c r="E7" s="84"/>
      <c r="F7" s="13">
        <v>1.7</v>
      </c>
      <c r="G7" s="112"/>
      <c r="H7" s="84"/>
      <c r="I7" s="84"/>
      <c r="J7" s="84"/>
      <c r="K7" s="84"/>
      <c r="L7" s="89"/>
      <c r="M7" s="109"/>
      <c r="N7" s="3">
        <v>9.9</v>
      </c>
      <c r="O7" s="3">
        <v>15.5</v>
      </c>
      <c r="P7" s="3">
        <v>18.399999999999999</v>
      </c>
      <c r="Q7" s="3">
        <v>19.600000000000001</v>
      </c>
      <c r="R7" s="5">
        <v>125</v>
      </c>
    </row>
    <row r="8" spans="3:18">
      <c r="C8" s="29">
        <f t="shared" si="0"/>
        <v>3.9330663615560639</v>
      </c>
      <c r="D8" s="30">
        <f t="shared" si="1"/>
        <v>6.7934782608695654</v>
      </c>
      <c r="E8" s="84"/>
      <c r="F8" s="13">
        <v>2.2000000000000002</v>
      </c>
      <c r="G8" s="112"/>
      <c r="H8" s="84"/>
      <c r="I8" s="84"/>
      <c r="J8" s="84"/>
      <c r="K8" s="84"/>
      <c r="L8" s="89"/>
      <c r="M8" s="109"/>
      <c r="N8" s="3">
        <v>17.2</v>
      </c>
      <c r="O8" s="3">
        <v>19.5</v>
      </c>
      <c r="P8" s="3">
        <v>22.4</v>
      </c>
      <c r="Q8" s="3">
        <v>23.5</v>
      </c>
      <c r="R8" s="5">
        <v>135</v>
      </c>
    </row>
    <row r="9" spans="3:18" ht="15.75" thickBot="1">
      <c r="C9" s="39">
        <f t="shared" si="0"/>
        <v>4.2906178489702516</v>
      </c>
      <c r="D9" s="40">
        <f t="shared" si="1"/>
        <v>7.4110671936758896</v>
      </c>
      <c r="E9" s="85"/>
      <c r="F9" s="14">
        <v>2.4</v>
      </c>
      <c r="G9" s="113"/>
      <c r="H9" s="85"/>
      <c r="I9" s="85"/>
      <c r="J9" s="85"/>
      <c r="K9" s="85"/>
      <c r="L9" s="90"/>
      <c r="M9" s="110"/>
      <c r="N9" s="7">
        <v>16</v>
      </c>
      <c r="O9" s="7">
        <v>21.2</v>
      </c>
      <c r="P9" s="7">
        <v>24</v>
      </c>
      <c r="Q9" s="7">
        <v>25</v>
      </c>
      <c r="R9" s="8">
        <v>139</v>
      </c>
    </row>
    <row r="14" spans="3:18">
      <c r="M14" s="2"/>
    </row>
  </sheetData>
  <mergeCells count="22"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  <mergeCell ref="L4:L9"/>
    <mergeCell ref="G4:G9"/>
    <mergeCell ref="H4:H9"/>
    <mergeCell ref="I4:I9"/>
    <mergeCell ref="J4:J9"/>
    <mergeCell ref="K4:K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G17" sqref="G17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2" t="s">
        <v>20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20</v>
      </c>
      <c r="O3" s="16">
        <v>15</v>
      </c>
      <c r="P3" s="16">
        <v>10</v>
      </c>
      <c r="Q3" s="16">
        <v>5</v>
      </c>
      <c r="R3" s="93"/>
    </row>
    <row r="4" spans="3:18" ht="14.25" customHeight="1">
      <c r="C4" s="29">
        <f t="shared" ref="C4:C9" si="0">F4*1000/(1.472*380)</f>
        <v>0.32179633867276886</v>
      </c>
      <c r="D4" s="30">
        <f t="shared" ref="D4:D9" si="1">F4*1000/(1.472*220)</f>
        <v>0.55583003952569177</v>
      </c>
      <c r="E4" s="10">
        <v>1450</v>
      </c>
      <c r="F4" s="12">
        <v>0.18</v>
      </c>
      <c r="G4" s="112" t="s">
        <v>15</v>
      </c>
      <c r="H4" s="84" t="s">
        <v>14</v>
      </c>
      <c r="I4" s="84" t="s">
        <v>13</v>
      </c>
      <c r="J4" s="84">
        <v>40</v>
      </c>
      <c r="K4" s="84">
        <v>65</v>
      </c>
      <c r="L4" s="89" t="s">
        <v>11</v>
      </c>
      <c r="M4" s="116" t="s">
        <v>0</v>
      </c>
      <c r="N4" s="10" t="s">
        <v>21</v>
      </c>
      <c r="O4" s="10">
        <v>1.6</v>
      </c>
      <c r="P4" s="10">
        <v>3.1</v>
      </c>
      <c r="Q4" s="10">
        <v>3.56</v>
      </c>
      <c r="R4" s="11">
        <v>110</v>
      </c>
    </row>
    <row r="5" spans="3:18">
      <c r="C5" s="29">
        <f t="shared" si="0"/>
        <v>0.37542906178489699</v>
      </c>
      <c r="D5" s="30">
        <f t="shared" si="1"/>
        <v>0.64846837944664038</v>
      </c>
      <c r="E5" s="10">
        <v>1450</v>
      </c>
      <c r="F5" s="13">
        <v>0.21</v>
      </c>
      <c r="G5" s="112"/>
      <c r="H5" s="84"/>
      <c r="I5" s="84"/>
      <c r="J5" s="84"/>
      <c r="K5" s="84"/>
      <c r="L5" s="89"/>
      <c r="M5" s="109"/>
      <c r="N5" s="10" t="s">
        <v>21</v>
      </c>
      <c r="O5" s="3">
        <v>2.2000000000000002</v>
      </c>
      <c r="P5" s="3">
        <v>3.5</v>
      </c>
      <c r="Q5" s="3">
        <v>3.96</v>
      </c>
      <c r="R5" s="5">
        <v>115</v>
      </c>
    </row>
    <row r="6" spans="3:18">
      <c r="C6" s="29">
        <f t="shared" si="0"/>
        <v>0.42906178489702518</v>
      </c>
      <c r="D6" s="30">
        <f t="shared" si="1"/>
        <v>0.74110671936758898</v>
      </c>
      <c r="E6" s="10">
        <v>1450</v>
      </c>
      <c r="F6" s="13">
        <v>0.24</v>
      </c>
      <c r="G6" s="112"/>
      <c r="H6" s="84"/>
      <c r="I6" s="84"/>
      <c r="J6" s="84"/>
      <c r="K6" s="84"/>
      <c r="L6" s="89"/>
      <c r="M6" s="109"/>
      <c r="N6" s="10" t="s">
        <v>21</v>
      </c>
      <c r="O6" s="3">
        <v>2.76</v>
      </c>
      <c r="P6" s="3">
        <v>3.96</v>
      </c>
      <c r="Q6" s="3">
        <v>4.4000000000000004</v>
      </c>
      <c r="R6" s="5">
        <v>120</v>
      </c>
    </row>
    <row r="7" spans="3:18">
      <c r="C7" s="29">
        <f t="shared" si="0"/>
        <v>0.48269450800915331</v>
      </c>
      <c r="D7" s="30">
        <f t="shared" si="1"/>
        <v>0.83374505928853759</v>
      </c>
      <c r="E7" s="10">
        <v>1450</v>
      </c>
      <c r="F7" s="13">
        <v>0.27</v>
      </c>
      <c r="G7" s="112"/>
      <c r="H7" s="84"/>
      <c r="I7" s="84"/>
      <c r="J7" s="84"/>
      <c r="K7" s="84"/>
      <c r="L7" s="89"/>
      <c r="M7" s="109"/>
      <c r="N7" s="10" t="s">
        <v>21</v>
      </c>
      <c r="O7" s="3">
        <v>3.3</v>
      </c>
      <c r="P7" s="3">
        <v>4.4000000000000004</v>
      </c>
      <c r="Q7" s="3">
        <v>4.8</v>
      </c>
      <c r="R7" s="5">
        <v>125</v>
      </c>
    </row>
    <row r="8" spans="3:18">
      <c r="C8" s="29">
        <f t="shared" si="0"/>
        <v>0.62571510297482835</v>
      </c>
      <c r="D8" s="30">
        <f t="shared" si="1"/>
        <v>1.0807806324110674</v>
      </c>
      <c r="E8" s="10">
        <v>1450</v>
      </c>
      <c r="F8" s="13">
        <v>0.35</v>
      </c>
      <c r="G8" s="112"/>
      <c r="H8" s="84"/>
      <c r="I8" s="84"/>
      <c r="J8" s="84"/>
      <c r="K8" s="84"/>
      <c r="L8" s="89"/>
      <c r="M8" s="109"/>
      <c r="N8" s="3">
        <v>2.7</v>
      </c>
      <c r="O8" s="3">
        <v>4.4000000000000004</v>
      </c>
      <c r="P8" s="3">
        <v>5.4</v>
      </c>
      <c r="Q8" s="3">
        <v>5.8</v>
      </c>
      <c r="R8" s="5">
        <v>135</v>
      </c>
    </row>
    <row r="9" spans="3:18" ht="15.75" thickBot="1">
      <c r="C9" s="39">
        <f t="shared" si="0"/>
        <v>0.67934782608695654</v>
      </c>
      <c r="D9" s="40">
        <f t="shared" si="1"/>
        <v>1.1734189723320159</v>
      </c>
      <c r="E9" s="7">
        <v>1450</v>
      </c>
      <c r="F9" s="14">
        <v>0.38</v>
      </c>
      <c r="G9" s="113"/>
      <c r="H9" s="85"/>
      <c r="I9" s="85"/>
      <c r="J9" s="85"/>
      <c r="K9" s="85"/>
      <c r="L9" s="90"/>
      <c r="M9" s="110"/>
      <c r="N9" s="7">
        <v>3.28</v>
      </c>
      <c r="O9" s="7">
        <v>4.88</v>
      </c>
      <c r="P9" s="7">
        <v>5.8</v>
      </c>
      <c r="Q9" s="7">
        <v>6.2</v>
      </c>
      <c r="R9" s="8">
        <v>139</v>
      </c>
    </row>
    <row r="14" spans="3:18">
      <c r="M14" s="2"/>
    </row>
  </sheetData>
  <mergeCells count="21">
    <mergeCell ref="N1:Q1"/>
    <mergeCell ref="R1:R3"/>
    <mergeCell ref="E2:E3"/>
    <mergeCell ref="F2:F3"/>
    <mergeCell ref="G2:G3"/>
    <mergeCell ref="H2:H3"/>
    <mergeCell ref="I2:I3"/>
    <mergeCell ref="J2:J3"/>
    <mergeCell ref="C1:F1"/>
    <mergeCell ref="G1:L1"/>
    <mergeCell ref="G4:G9"/>
    <mergeCell ref="H4:H9"/>
    <mergeCell ref="I4:I9"/>
    <mergeCell ref="J4:J9"/>
    <mergeCell ref="K4:K9"/>
    <mergeCell ref="L4:L9"/>
    <mergeCell ref="K2:K3"/>
    <mergeCell ref="L2:L3"/>
    <mergeCell ref="M2:M3"/>
    <mergeCell ref="N2:Q2"/>
    <mergeCell ref="M4:M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H19" sqref="H19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20</v>
      </c>
      <c r="O3" s="16">
        <v>15</v>
      </c>
      <c r="P3" s="16">
        <v>10</v>
      </c>
      <c r="Q3" s="16">
        <v>5</v>
      </c>
      <c r="R3" s="93"/>
    </row>
    <row r="4" spans="3:18" ht="14.25" customHeight="1">
      <c r="C4" s="36">
        <f t="shared" ref="C4:C9" si="0">F4*1000/(1.472*380)</f>
        <v>13.408180778032037</v>
      </c>
      <c r="D4" s="37">
        <f t="shared" ref="D4:D9" si="1">F4*1000/(1.472*220)</f>
        <v>23.159584980237156</v>
      </c>
      <c r="E4" s="83">
        <v>2900</v>
      </c>
      <c r="F4" s="33">
        <v>7.5</v>
      </c>
      <c r="G4" s="111" t="s">
        <v>15</v>
      </c>
      <c r="H4" s="83" t="s">
        <v>14</v>
      </c>
      <c r="I4" s="83" t="s">
        <v>13</v>
      </c>
      <c r="J4" s="83">
        <v>32</v>
      </c>
      <c r="K4" s="83">
        <v>50</v>
      </c>
      <c r="L4" s="88" t="s">
        <v>11</v>
      </c>
      <c r="M4" s="108" t="s">
        <v>0</v>
      </c>
      <c r="N4" s="32" t="s">
        <v>21</v>
      </c>
      <c r="O4" s="32" t="s">
        <v>21</v>
      </c>
      <c r="P4" s="32">
        <v>54.9</v>
      </c>
      <c r="Q4" s="32">
        <v>57</v>
      </c>
      <c r="R4" s="34">
        <v>210</v>
      </c>
    </row>
    <row r="5" spans="3:18">
      <c r="C5" s="29">
        <f t="shared" si="0"/>
        <v>13.408180778032037</v>
      </c>
      <c r="D5" s="30">
        <f t="shared" si="1"/>
        <v>23.159584980237156</v>
      </c>
      <c r="E5" s="84"/>
      <c r="F5" s="13">
        <v>7.5</v>
      </c>
      <c r="G5" s="112"/>
      <c r="H5" s="84"/>
      <c r="I5" s="84"/>
      <c r="J5" s="84"/>
      <c r="K5" s="84"/>
      <c r="L5" s="89"/>
      <c r="M5" s="109"/>
      <c r="N5" s="3" t="s">
        <v>21</v>
      </c>
      <c r="O5" s="3" t="s">
        <v>21</v>
      </c>
      <c r="P5" s="3">
        <v>61.4</v>
      </c>
      <c r="Q5" s="3">
        <v>62.9</v>
      </c>
      <c r="R5" s="5">
        <v>220</v>
      </c>
    </row>
    <row r="6" spans="3:18">
      <c r="C6" s="29">
        <f t="shared" si="0"/>
        <v>15.374713958810068</v>
      </c>
      <c r="D6" s="30">
        <f t="shared" si="1"/>
        <v>26.556324110671937</v>
      </c>
      <c r="E6" s="84"/>
      <c r="F6" s="13">
        <v>8.6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58</v>
      </c>
      <c r="P6" s="3">
        <v>68</v>
      </c>
      <c r="Q6" s="3">
        <v>69</v>
      </c>
      <c r="R6" s="5">
        <v>230</v>
      </c>
    </row>
    <row r="7" spans="3:18">
      <c r="C7" s="29">
        <f t="shared" si="0"/>
        <v>17.877574370709382</v>
      </c>
      <c r="D7" s="30">
        <f t="shared" si="1"/>
        <v>30.879446640316207</v>
      </c>
      <c r="E7" s="84"/>
      <c r="F7" s="13">
        <v>10</v>
      </c>
      <c r="G7" s="112"/>
      <c r="H7" s="84"/>
      <c r="I7" s="84"/>
      <c r="J7" s="84"/>
      <c r="K7" s="84"/>
      <c r="L7" s="89"/>
      <c r="M7" s="109"/>
      <c r="N7" s="3" t="s">
        <v>21</v>
      </c>
      <c r="O7" s="3">
        <v>67.8</v>
      </c>
      <c r="P7" s="3">
        <v>74.8</v>
      </c>
      <c r="Q7" s="3">
        <v>75.2</v>
      </c>
      <c r="R7" s="5">
        <v>240</v>
      </c>
    </row>
    <row r="8" spans="3:18">
      <c r="C8" s="29">
        <f t="shared" si="0"/>
        <v>20.559210526315788</v>
      </c>
      <c r="D8" s="30">
        <f t="shared" si="1"/>
        <v>35.51136363636364</v>
      </c>
      <c r="E8" s="84"/>
      <c r="F8" s="13">
        <v>11.5</v>
      </c>
      <c r="G8" s="112"/>
      <c r="H8" s="84"/>
      <c r="I8" s="84"/>
      <c r="J8" s="84"/>
      <c r="K8" s="84"/>
      <c r="L8" s="89"/>
      <c r="M8" s="109"/>
      <c r="N8" s="3" t="s">
        <v>21</v>
      </c>
      <c r="O8" s="3">
        <v>76.8</v>
      </c>
      <c r="P8" s="3">
        <v>82</v>
      </c>
      <c r="Q8" s="3">
        <v>82</v>
      </c>
      <c r="R8" s="5">
        <v>250</v>
      </c>
    </row>
    <row r="9" spans="3:18" ht="15.75" thickBot="1">
      <c r="C9" s="41">
        <f t="shared" si="0"/>
        <v>23.240846681922196</v>
      </c>
      <c r="D9" s="42">
        <f t="shared" si="1"/>
        <v>40.14328063241107</v>
      </c>
      <c r="E9" s="85"/>
      <c r="F9" s="14">
        <v>13</v>
      </c>
      <c r="G9" s="113"/>
      <c r="H9" s="85"/>
      <c r="I9" s="85"/>
      <c r="J9" s="85"/>
      <c r="K9" s="85"/>
      <c r="L9" s="90"/>
      <c r="M9" s="110"/>
      <c r="N9" s="7">
        <v>71.599999999999994</v>
      </c>
      <c r="O9" s="7">
        <v>84.8</v>
      </c>
      <c r="P9" s="7">
        <v>88</v>
      </c>
      <c r="Q9" s="7">
        <v>88</v>
      </c>
      <c r="R9" s="8">
        <v>259</v>
      </c>
    </row>
    <row r="14" spans="3:18">
      <c r="M14" s="2"/>
    </row>
  </sheetData>
  <mergeCells count="22"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  <mergeCell ref="L4:L9"/>
    <mergeCell ref="G4:G9"/>
    <mergeCell ref="H4:H9"/>
    <mergeCell ref="I4:I9"/>
    <mergeCell ref="J4:J9"/>
    <mergeCell ref="K4:K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D15" sqref="D15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126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127"/>
      <c r="G3" s="97"/>
      <c r="H3" s="98"/>
      <c r="I3" s="98"/>
      <c r="J3" s="98"/>
      <c r="K3" s="98"/>
      <c r="L3" s="99"/>
      <c r="M3" s="101"/>
      <c r="N3" s="16">
        <v>10</v>
      </c>
      <c r="O3" s="16">
        <v>8</v>
      </c>
      <c r="P3" s="16">
        <v>6</v>
      </c>
      <c r="Q3" s="16">
        <v>2</v>
      </c>
      <c r="R3" s="93"/>
    </row>
    <row r="4" spans="3:18" ht="14.25" customHeight="1">
      <c r="C4" s="29">
        <f t="shared" ref="C4:C9" si="0">F4*1000/(1.472*380)</f>
        <v>1.6447368421052631</v>
      </c>
      <c r="D4" s="30">
        <f t="shared" ref="D4:D9" si="1">F4*1000/(1.472*220)</f>
        <v>2.8409090909090913</v>
      </c>
      <c r="E4" s="83">
        <v>1450</v>
      </c>
      <c r="F4" s="12">
        <v>0.92</v>
      </c>
      <c r="G4" s="112" t="s">
        <v>15</v>
      </c>
      <c r="H4" s="84" t="s">
        <v>14</v>
      </c>
      <c r="I4" s="84" t="s">
        <v>13</v>
      </c>
      <c r="J4" s="84">
        <v>32</v>
      </c>
      <c r="K4" s="84">
        <v>50</v>
      </c>
      <c r="L4" s="89" t="s">
        <v>11</v>
      </c>
      <c r="M4" s="116" t="s">
        <v>0</v>
      </c>
      <c r="N4" s="10" t="s">
        <v>21</v>
      </c>
      <c r="O4" s="10">
        <v>9</v>
      </c>
      <c r="P4" s="10">
        <v>12.6</v>
      </c>
      <c r="Q4" s="10">
        <v>14.3</v>
      </c>
      <c r="R4" s="11">
        <v>210</v>
      </c>
    </row>
    <row r="5" spans="3:18">
      <c r="C5" s="29">
        <f t="shared" si="0"/>
        <v>1.6804919908466818</v>
      </c>
      <c r="D5" s="30">
        <f t="shared" si="1"/>
        <v>2.9026679841897236</v>
      </c>
      <c r="E5" s="84"/>
      <c r="F5" s="13">
        <v>0.94</v>
      </c>
      <c r="G5" s="112"/>
      <c r="H5" s="84"/>
      <c r="I5" s="84"/>
      <c r="J5" s="84"/>
      <c r="K5" s="84"/>
      <c r="L5" s="89"/>
      <c r="M5" s="109"/>
      <c r="N5" s="3" t="s">
        <v>21</v>
      </c>
      <c r="O5" s="3" t="s">
        <v>21</v>
      </c>
      <c r="P5" s="3">
        <v>14.4</v>
      </c>
      <c r="Q5" s="3">
        <v>15.7</v>
      </c>
      <c r="R5" s="5">
        <v>220</v>
      </c>
    </row>
    <row r="6" spans="3:18">
      <c r="C6" s="29">
        <f t="shared" si="0"/>
        <v>1.8771453089244852</v>
      </c>
      <c r="D6" s="30">
        <f t="shared" si="1"/>
        <v>3.2423418972332017</v>
      </c>
      <c r="E6" s="84"/>
      <c r="F6" s="13">
        <v>1.05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13.5</v>
      </c>
      <c r="P6" s="3">
        <v>16.3</v>
      </c>
      <c r="Q6" s="3">
        <v>17.2</v>
      </c>
      <c r="R6" s="5">
        <v>230</v>
      </c>
    </row>
    <row r="7" spans="3:18">
      <c r="C7" s="29">
        <f t="shared" si="0"/>
        <v>2.1453089244851258</v>
      </c>
      <c r="D7" s="30">
        <f t="shared" si="1"/>
        <v>3.7055335968379448</v>
      </c>
      <c r="E7" s="84"/>
      <c r="F7" s="13">
        <v>1.2</v>
      </c>
      <c r="G7" s="112"/>
      <c r="H7" s="84"/>
      <c r="I7" s="84"/>
      <c r="J7" s="84"/>
      <c r="K7" s="84"/>
      <c r="L7" s="89"/>
      <c r="M7" s="109"/>
      <c r="N7" s="3" t="s">
        <v>21</v>
      </c>
      <c r="O7" s="3">
        <v>16.100000000000001</v>
      </c>
      <c r="P7" s="3">
        <v>18.2</v>
      </c>
      <c r="Q7" s="3">
        <v>18.8</v>
      </c>
      <c r="R7" s="5">
        <v>240</v>
      </c>
    </row>
    <row r="8" spans="3:18">
      <c r="C8" s="29">
        <f t="shared" si="0"/>
        <v>2.431350114416476</v>
      </c>
      <c r="D8" s="30">
        <f t="shared" si="1"/>
        <v>4.1996047430830039</v>
      </c>
      <c r="E8" s="84"/>
      <c r="F8" s="13">
        <v>1.36</v>
      </c>
      <c r="G8" s="112"/>
      <c r="H8" s="84"/>
      <c r="I8" s="84"/>
      <c r="J8" s="84"/>
      <c r="K8" s="84"/>
      <c r="L8" s="89"/>
      <c r="M8" s="109"/>
      <c r="N8" s="3">
        <v>14</v>
      </c>
      <c r="O8" s="3">
        <v>18.600000000000001</v>
      </c>
      <c r="P8" s="3">
        <v>19.899999999999999</v>
      </c>
      <c r="Q8" s="3">
        <v>20.5</v>
      </c>
      <c r="R8" s="5">
        <v>250</v>
      </c>
    </row>
    <row r="9" spans="3:18" ht="15.75" thickBot="1">
      <c r="C9" s="39">
        <f t="shared" si="0"/>
        <v>2.7531464530892449</v>
      </c>
      <c r="D9" s="40">
        <f t="shared" si="1"/>
        <v>4.7554347826086962</v>
      </c>
      <c r="E9" s="85"/>
      <c r="F9" s="14">
        <v>1.54</v>
      </c>
      <c r="G9" s="113"/>
      <c r="H9" s="85"/>
      <c r="I9" s="85"/>
      <c r="J9" s="85"/>
      <c r="K9" s="85"/>
      <c r="L9" s="90"/>
      <c r="M9" s="110"/>
      <c r="N9" s="7">
        <v>17.100000000000001</v>
      </c>
      <c r="O9" s="7">
        <v>20.6</v>
      </c>
      <c r="P9" s="7">
        <v>21.6</v>
      </c>
      <c r="Q9" s="7">
        <v>22.1</v>
      </c>
      <c r="R9" s="8">
        <v>259</v>
      </c>
    </row>
    <row r="14" spans="3:18">
      <c r="M14" s="2"/>
    </row>
  </sheetData>
  <mergeCells count="22"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  <mergeCell ref="L4:L9"/>
    <mergeCell ref="G4:G9"/>
    <mergeCell ref="H4:H9"/>
    <mergeCell ref="I4:I9"/>
    <mergeCell ref="J4:J9"/>
    <mergeCell ref="K4:K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M10" sqref="M10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14</v>
      </c>
      <c r="O3" s="16">
        <v>10</v>
      </c>
      <c r="P3" s="16">
        <v>6</v>
      </c>
      <c r="Q3" s="16">
        <v>2</v>
      </c>
      <c r="R3" s="93"/>
    </row>
    <row r="4" spans="3:18" ht="14.25" customHeight="1">
      <c r="C4" s="36">
        <f>F4*1000/(1.472*380)</f>
        <v>5.0057208237986268</v>
      </c>
      <c r="D4" s="37">
        <f>F4*1000/(1.472*220)</f>
        <v>8.6462450592885389</v>
      </c>
      <c r="E4" s="83">
        <v>2900</v>
      </c>
      <c r="F4" s="33">
        <v>2.8</v>
      </c>
      <c r="G4" s="111" t="s">
        <v>15</v>
      </c>
      <c r="H4" s="83" t="s">
        <v>14</v>
      </c>
      <c r="I4" s="83" t="s">
        <v>13</v>
      </c>
      <c r="J4" s="83">
        <v>32</v>
      </c>
      <c r="K4" s="83">
        <v>50</v>
      </c>
      <c r="L4" s="88" t="s">
        <v>11</v>
      </c>
      <c r="M4" s="108" t="s">
        <v>0</v>
      </c>
      <c r="N4" s="32" t="s">
        <v>21</v>
      </c>
      <c r="O4" s="32">
        <v>34.200000000000003</v>
      </c>
      <c r="P4" s="32">
        <v>38.200000000000003</v>
      </c>
      <c r="Q4" s="32">
        <v>39</v>
      </c>
      <c r="R4" s="34">
        <v>170</v>
      </c>
    </row>
    <row r="5" spans="3:18">
      <c r="C5" s="29">
        <f>F5*1000/(1.472*380)</f>
        <v>5.7208237986270021</v>
      </c>
      <c r="D5" s="30">
        <f>F5*1000/(1.472*220)</f>
        <v>9.8814229249011873</v>
      </c>
      <c r="E5" s="84"/>
      <c r="F5" s="13">
        <v>3.2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40</v>
      </c>
      <c r="P5" s="3">
        <v>43</v>
      </c>
      <c r="Q5" s="3">
        <v>44</v>
      </c>
      <c r="R5" s="5">
        <v>180</v>
      </c>
    </row>
    <row r="6" spans="3:18">
      <c r="C6" s="29">
        <f>F6*1000/(1.472*380)</f>
        <v>7.1510297482837526</v>
      </c>
      <c r="D6" s="30">
        <f>F6*1000/(1.472*220)</f>
        <v>12.351778656126482</v>
      </c>
      <c r="E6" s="84"/>
      <c r="F6" s="13">
        <v>4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45.8</v>
      </c>
      <c r="P6" s="3">
        <v>48.5</v>
      </c>
      <c r="Q6" s="3">
        <v>49.5</v>
      </c>
      <c r="R6" s="5">
        <v>190</v>
      </c>
    </row>
    <row r="7" spans="3:18">
      <c r="C7" s="29">
        <f>F7*1000/(1.472*380)</f>
        <v>8.5812356979405031</v>
      </c>
      <c r="D7" s="30">
        <f>F7*1000/(1.472*220)</f>
        <v>14.822134387351779</v>
      </c>
      <c r="E7" s="84"/>
      <c r="F7" s="13">
        <v>4.8</v>
      </c>
      <c r="G7" s="112"/>
      <c r="H7" s="84"/>
      <c r="I7" s="84"/>
      <c r="J7" s="84"/>
      <c r="K7" s="84"/>
      <c r="L7" s="89"/>
      <c r="M7" s="109"/>
      <c r="N7" s="3">
        <v>46.8</v>
      </c>
      <c r="O7" s="3">
        <v>51.8</v>
      </c>
      <c r="P7" s="3">
        <v>54.2</v>
      </c>
      <c r="Q7" s="3">
        <v>55</v>
      </c>
      <c r="R7" s="5">
        <v>200</v>
      </c>
    </row>
    <row r="8" spans="3:18" ht="15.75" thickBot="1">
      <c r="C8" s="41">
        <f>F8*1000/(1.472*380)</f>
        <v>10.011441647597254</v>
      </c>
      <c r="D8" s="42">
        <f>F8*1000/(1.472*220)</f>
        <v>17.292490118577078</v>
      </c>
      <c r="E8" s="85"/>
      <c r="F8" s="14">
        <v>5.6</v>
      </c>
      <c r="G8" s="113"/>
      <c r="H8" s="85"/>
      <c r="I8" s="85"/>
      <c r="J8" s="85"/>
      <c r="K8" s="85"/>
      <c r="L8" s="90"/>
      <c r="M8" s="110"/>
      <c r="N8" s="7">
        <v>52.9</v>
      </c>
      <c r="O8" s="7">
        <v>57.2</v>
      </c>
      <c r="P8" s="7">
        <v>59.7</v>
      </c>
      <c r="Q8" s="7">
        <v>60.2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F11" sqref="F11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11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115"/>
      <c r="F3" s="96"/>
      <c r="G3" s="97"/>
      <c r="H3" s="98"/>
      <c r="I3" s="98"/>
      <c r="J3" s="98"/>
      <c r="K3" s="98"/>
      <c r="L3" s="99"/>
      <c r="M3" s="101"/>
      <c r="N3" s="16">
        <v>350</v>
      </c>
      <c r="O3" s="16">
        <v>250</v>
      </c>
      <c r="P3" s="16">
        <v>150</v>
      </c>
      <c r="Q3" s="16">
        <v>50</v>
      </c>
      <c r="R3" s="93"/>
    </row>
    <row r="4" spans="3:18" ht="14.25" customHeight="1">
      <c r="C4" s="36">
        <f>F4*1000/(1.427*380)</f>
        <v>51.635746689779815</v>
      </c>
      <c r="D4" s="37">
        <f>F4*1000/(1.427*220)</f>
        <v>89.189017009619675</v>
      </c>
      <c r="E4" s="83">
        <v>2900</v>
      </c>
      <c r="F4" s="33">
        <v>28</v>
      </c>
      <c r="G4" s="111" t="s">
        <v>15</v>
      </c>
      <c r="H4" s="83" t="s">
        <v>14</v>
      </c>
      <c r="I4" s="83" t="s">
        <v>13</v>
      </c>
      <c r="J4" s="83">
        <v>100</v>
      </c>
      <c r="K4" s="83">
        <v>125</v>
      </c>
      <c r="L4" s="88" t="s">
        <v>11</v>
      </c>
      <c r="M4" s="108" t="s">
        <v>0</v>
      </c>
      <c r="N4" s="32" t="s">
        <v>21</v>
      </c>
      <c r="O4" s="32">
        <v>23</v>
      </c>
      <c r="P4" s="32">
        <v>33</v>
      </c>
      <c r="Q4" s="32">
        <v>36</v>
      </c>
      <c r="R4" s="34">
        <v>170</v>
      </c>
    </row>
    <row r="5" spans="3:18">
      <c r="C5" s="29">
        <f>F5*1000/(1.427*380)</f>
        <v>59.012281931176929</v>
      </c>
      <c r="D5" s="30">
        <f>F5*1000/(1.427*220)</f>
        <v>101.93030515385105</v>
      </c>
      <c r="E5" s="84"/>
      <c r="F5" s="13">
        <v>32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29.5</v>
      </c>
      <c r="P5" s="3">
        <v>39</v>
      </c>
      <c r="Q5" s="3">
        <v>41.5</v>
      </c>
      <c r="R5" s="5">
        <v>180</v>
      </c>
    </row>
    <row r="6" spans="3:18">
      <c r="C6" s="29">
        <f>F6*1000/(1.427*380)</f>
        <v>73.765352413971158</v>
      </c>
      <c r="D6" s="30">
        <f>F6*1000/(1.427*220)</f>
        <v>127.41288144231382</v>
      </c>
      <c r="E6" s="84"/>
      <c r="F6" s="13">
        <v>40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37.200000000000003</v>
      </c>
      <c r="P6" s="3">
        <v>45.4</v>
      </c>
      <c r="Q6" s="3">
        <v>47.5</v>
      </c>
      <c r="R6" s="5">
        <v>190</v>
      </c>
    </row>
    <row r="7" spans="3:18">
      <c r="C7" s="29">
        <f>F7*1000/(1.427*380)</f>
        <v>88.518422896765387</v>
      </c>
      <c r="D7" s="30">
        <f>F7*1000/(1.427*220)</f>
        <v>152.89545773077657</v>
      </c>
      <c r="E7" s="84"/>
      <c r="F7" s="13">
        <v>48</v>
      </c>
      <c r="G7" s="112"/>
      <c r="H7" s="84"/>
      <c r="I7" s="84"/>
      <c r="J7" s="84"/>
      <c r="K7" s="84"/>
      <c r="L7" s="89"/>
      <c r="M7" s="109"/>
      <c r="N7" s="3">
        <v>27</v>
      </c>
      <c r="O7" s="3">
        <v>45.4</v>
      </c>
      <c r="P7" s="3">
        <v>52.2</v>
      </c>
      <c r="Q7" s="3">
        <v>54</v>
      </c>
      <c r="R7" s="5">
        <v>200</v>
      </c>
    </row>
    <row r="8" spans="3:18" ht="15.75" thickBot="1">
      <c r="C8" s="41">
        <f>F8*1000/(1.427*380)</f>
        <v>106.95976100025818</v>
      </c>
      <c r="D8" s="42">
        <f>F8*1000/(1.427*220)</f>
        <v>184.74867809135503</v>
      </c>
      <c r="E8" s="85"/>
      <c r="F8" s="14">
        <v>58</v>
      </c>
      <c r="G8" s="113"/>
      <c r="H8" s="85"/>
      <c r="I8" s="85"/>
      <c r="J8" s="85"/>
      <c r="K8" s="85"/>
      <c r="L8" s="90"/>
      <c r="M8" s="110"/>
      <c r="N8" s="7">
        <v>37</v>
      </c>
      <c r="O8" s="7">
        <v>53</v>
      </c>
      <c r="P8" s="7">
        <v>59</v>
      </c>
      <c r="Q8" s="7">
        <v>60.5</v>
      </c>
      <c r="R8" s="8">
        <v>209</v>
      </c>
    </row>
    <row r="13" spans="3:18">
      <c r="M13" s="2"/>
    </row>
  </sheetData>
  <mergeCells count="22">
    <mergeCell ref="C1:F1"/>
    <mergeCell ref="G1:L1"/>
    <mergeCell ref="N1:Q1"/>
    <mergeCell ref="R1:R3"/>
    <mergeCell ref="F2:F3"/>
    <mergeCell ref="G2:G3"/>
    <mergeCell ref="H2:H3"/>
    <mergeCell ref="I2:I3"/>
    <mergeCell ref="J2:J3"/>
    <mergeCell ref="N2:Q2"/>
    <mergeCell ref="E2:E3"/>
    <mergeCell ref="E4:E8"/>
    <mergeCell ref="K2:K3"/>
    <mergeCell ref="L2:L3"/>
    <mergeCell ref="M2:M3"/>
    <mergeCell ref="M4:M8"/>
    <mergeCell ref="G4:G8"/>
    <mergeCell ref="H4:H8"/>
    <mergeCell ref="I4:I8"/>
    <mergeCell ref="J4:J8"/>
    <mergeCell ref="K4:K8"/>
    <mergeCell ref="L4:L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topLeftCell="E1" workbookViewId="0">
      <selection activeCell="K16" sqref="K16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7</v>
      </c>
      <c r="O3" s="16">
        <v>5</v>
      </c>
      <c r="P3" s="16">
        <v>3</v>
      </c>
      <c r="Q3" s="16">
        <v>1</v>
      </c>
      <c r="R3" s="93"/>
    </row>
    <row r="4" spans="3:18" ht="14.25" customHeight="1">
      <c r="C4" s="29">
        <f>F4*1000/(1.472*380)</f>
        <v>0.64359267734553771</v>
      </c>
      <c r="D4" s="30">
        <f>F4*1000/(1.472*220)</f>
        <v>1.1116600790513835</v>
      </c>
      <c r="E4" s="83">
        <v>1450</v>
      </c>
      <c r="F4" s="33">
        <v>0.36</v>
      </c>
      <c r="G4" s="111" t="s">
        <v>15</v>
      </c>
      <c r="H4" s="83" t="s">
        <v>14</v>
      </c>
      <c r="I4" s="83" t="s">
        <v>13</v>
      </c>
      <c r="J4" s="83">
        <v>32</v>
      </c>
      <c r="K4" s="83">
        <v>50</v>
      </c>
      <c r="L4" s="88" t="s">
        <v>11</v>
      </c>
      <c r="M4" s="108" t="s">
        <v>0</v>
      </c>
      <c r="N4" s="32" t="s">
        <v>21</v>
      </c>
      <c r="O4" s="32">
        <v>8.5</v>
      </c>
      <c r="P4" s="32">
        <v>9.6</v>
      </c>
      <c r="Q4" s="32">
        <v>9.8000000000000007</v>
      </c>
      <c r="R4" s="34">
        <v>170</v>
      </c>
    </row>
    <row r="5" spans="3:18">
      <c r="C5" s="29">
        <f>F5*1000/(1.472*380)</f>
        <v>0.71510297482837526</v>
      </c>
      <c r="D5" s="30">
        <f>F5*1000/(1.472*220)</f>
        <v>1.2351778656126484</v>
      </c>
      <c r="E5" s="84"/>
      <c r="F5" s="13">
        <v>0.4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9.9600000000000009</v>
      </c>
      <c r="P5" s="3">
        <v>10.88</v>
      </c>
      <c r="Q5" s="3">
        <v>11</v>
      </c>
      <c r="R5" s="5">
        <v>180</v>
      </c>
    </row>
    <row r="6" spans="3:18">
      <c r="C6" s="29">
        <f>F6*1000/(1.472*380)</f>
        <v>0.89387871853546907</v>
      </c>
      <c r="D6" s="30">
        <f>F6*1000/(1.472*220)</f>
        <v>1.5439723320158103</v>
      </c>
      <c r="E6" s="84"/>
      <c r="F6" s="13">
        <v>0.5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11.42</v>
      </c>
      <c r="P6" s="3">
        <v>12.2</v>
      </c>
      <c r="Q6" s="3">
        <v>12.3</v>
      </c>
      <c r="R6" s="5">
        <v>190</v>
      </c>
    </row>
    <row r="7" spans="3:18">
      <c r="C7" s="29">
        <f>F7*1000/(1.472*380)</f>
        <v>1.0726544622425629</v>
      </c>
      <c r="D7" s="30">
        <f>F7*1000/(1.472*220)</f>
        <v>1.8527667984189724</v>
      </c>
      <c r="E7" s="84"/>
      <c r="F7" s="13">
        <v>0.6</v>
      </c>
      <c r="G7" s="112"/>
      <c r="H7" s="84"/>
      <c r="I7" s="84"/>
      <c r="J7" s="84"/>
      <c r="K7" s="84"/>
      <c r="L7" s="89"/>
      <c r="M7" s="109"/>
      <c r="N7" s="3">
        <v>11.4</v>
      </c>
      <c r="O7" s="3">
        <v>13</v>
      </c>
      <c r="P7" s="3">
        <v>13.6</v>
      </c>
      <c r="Q7" s="3">
        <v>13.7</v>
      </c>
      <c r="R7" s="5">
        <v>200</v>
      </c>
    </row>
    <row r="8" spans="3:18" ht="15.75" thickBot="1">
      <c r="C8" s="39">
        <f>F8*1000/(1.472*380)</f>
        <v>1.2871853546910754</v>
      </c>
      <c r="D8" s="40">
        <f>F8*1000/(1.472*220)</f>
        <v>2.2233201581027671</v>
      </c>
      <c r="E8" s="85"/>
      <c r="F8" s="14">
        <v>0.72</v>
      </c>
      <c r="G8" s="113"/>
      <c r="H8" s="85"/>
      <c r="I8" s="85"/>
      <c r="J8" s="85"/>
      <c r="K8" s="85"/>
      <c r="L8" s="90"/>
      <c r="M8" s="110"/>
      <c r="N8" s="7">
        <v>13.18</v>
      </c>
      <c r="O8" s="7">
        <v>14.42</v>
      </c>
      <c r="P8" s="7">
        <v>14.9</v>
      </c>
      <c r="Q8" s="7">
        <v>15</v>
      </c>
      <c r="R8" s="8">
        <v>209</v>
      </c>
    </row>
    <row r="12" spans="3:18">
      <c r="H12" s="38"/>
      <c r="I12" s="38"/>
      <c r="J12" s="38"/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C11" sqref="C11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17" t="s">
        <v>20</v>
      </c>
      <c r="D2" s="35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35" t="s">
        <v>3</v>
      </c>
      <c r="D3" s="35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25</v>
      </c>
      <c r="O3" s="16">
        <v>20</v>
      </c>
      <c r="P3" s="16">
        <v>15</v>
      </c>
      <c r="Q3" s="16">
        <v>10</v>
      </c>
      <c r="R3" s="93"/>
    </row>
    <row r="4" spans="3:18" ht="14.25" customHeight="1" thickBot="1">
      <c r="C4" s="36">
        <f>F4*1000/(1.472*380)</f>
        <v>2.860411899313501</v>
      </c>
      <c r="D4" s="37">
        <f>F4*1000/(1.472*220)</f>
        <v>4.9407114624505937</v>
      </c>
      <c r="E4" s="83">
        <v>2900</v>
      </c>
      <c r="F4" s="33">
        <v>1.6</v>
      </c>
      <c r="G4" s="111" t="s">
        <v>15</v>
      </c>
      <c r="H4" s="83" t="s">
        <v>14</v>
      </c>
      <c r="I4" s="83" t="s">
        <v>13</v>
      </c>
      <c r="J4" s="83">
        <v>32</v>
      </c>
      <c r="K4" s="83">
        <v>45</v>
      </c>
      <c r="L4" s="88" t="s">
        <v>11</v>
      </c>
      <c r="M4" s="108" t="s">
        <v>0</v>
      </c>
      <c r="N4" s="32"/>
      <c r="O4" s="32"/>
      <c r="P4" s="32">
        <v>17.5</v>
      </c>
      <c r="Q4" s="32">
        <v>21.5</v>
      </c>
      <c r="R4" s="34">
        <v>130</v>
      </c>
    </row>
    <row r="5" spans="3:18" ht="15.75" thickBot="1">
      <c r="C5" s="36">
        <f>F5*1000/(1.472*380)</f>
        <v>3.5755148741418763</v>
      </c>
      <c r="D5" s="37">
        <f>F5*1000/(1.472*220)</f>
        <v>6.1758893280632412</v>
      </c>
      <c r="E5" s="84"/>
      <c r="F5" s="13">
        <v>2</v>
      </c>
      <c r="G5" s="112"/>
      <c r="H5" s="84"/>
      <c r="I5" s="84"/>
      <c r="J5" s="84"/>
      <c r="K5" s="84"/>
      <c r="L5" s="89"/>
      <c r="M5" s="109"/>
      <c r="N5" s="3"/>
      <c r="O5" s="3">
        <v>17.5</v>
      </c>
      <c r="P5" s="3">
        <v>22.5</v>
      </c>
      <c r="Q5" s="3">
        <v>25.8</v>
      </c>
      <c r="R5" s="5">
        <v>140</v>
      </c>
    </row>
    <row r="6" spans="3:18" ht="15.75" thickBot="1">
      <c r="C6" s="36">
        <f>F6*1000/(1.472*380)</f>
        <v>4.6481693363844396</v>
      </c>
      <c r="D6" s="37">
        <f>F6*1000/(1.472*220)</f>
        <v>8.0286561264822147</v>
      </c>
      <c r="E6" s="84"/>
      <c r="F6" s="13">
        <v>2.6</v>
      </c>
      <c r="G6" s="112"/>
      <c r="H6" s="84"/>
      <c r="I6" s="84"/>
      <c r="J6" s="84"/>
      <c r="K6" s="84"/>
      <c r="L6" s="89"/>
      <c r="M6" s="109"/>
      <c r="N6" s="3"/>
      <c r="O6" s="3">
        <v>23.4</v>
      </c>
      <c r="P6" s="3">
        <v>27.5</v>
      </c>
      <c r="Q6" s="3">
        <v>30</v>
      </c>
      <c r="R6" s="5">
        <v>150</v>
      </c>
    </row>
    <row r="7" spans="3:18" ht="15.75" thickBot="1">
      <c r="C7" s="36">
        <f>F7*1000/(1.472*380)</f>
        <v>6.0783752860411902</v>
      </c>
      <c r="D7" s="37">
        <f>F7*1000/(1.472*220)</f>
        <v>10.499011857707512</v>
      </c>
      <c r="E7" s="84"/>
      <c r="F7" s="13">
        <v>3.4</v>
      </c>
      <c r="G7" s="112"/>
      <c r="H7" s="84"/>
      <c r="I7" s="84"/>
      <c r="J7" s="84"/>
      <c r="K7" s="84"/>
      <c r="L7" s="89"/>
      <c r="M7" s="109"/>
      <c r="N7" s="3">
        <v>24.4</v>
      </c>
      <c r="O7" s="3">
        <v>29.2</v>
      </c>
      <c r="P7" s="3">
        <v>32.799999999999997</v>
      </c>
      <c r="Q7" s="3">
        <v>34.799999999999997</v>
      </c>
      <c r="R7" s="5">
        <v>160</v>
      </c>
    </row>
    <row r="8" spans="3:18" ht="15.75" thickBot="1">
      <c r="C8" s="36">
        <f>F8*1000/(1.472*380)</f>
        <v>7.5085812356979407</v>
      </c>
      <c r="D8" s="37">
        <f>F8*1000/(1.472*220)</f>
        <v>12.969367588932807</v>
      </c>
      <c r="E8" s="85"/>
      <c r="F8" s="14">
        <v>4.2</v>
      </c>
      <c r="G8" s="113"/>
      <c r="H8" s="85"/>
      <c r="I8" s="85"/>
      <c r="J8" s="85"/>
      <c r="K8" s="85"/>
      <c r="L8" s="90"/>
      <c r="M8" s="110"/>
      <c r="N8" s="7">
        <v>30.4</v>
      </c>
      <c r="O8" s="7">
        <v>34.4</v>
      </c>
      <c r="P8" s="7">
        <v>37.4</v>
      </c>
      <c r="Q8" s="7">
        <v>39</v>
      </c>
      <c r="R8" s="8">
        <v>169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E11" sqref="E11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7" t="s">
        <v>20</v>
      </c>
      <c r="D2" s="28" t="s">
        <v>19</v>
      </c>
      <c r="E2" s="94" t="s">
        <v>2</v>
      </c>
      <c r="F2" s="128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5" t="s">
        <v>3</v>
      </c>
      <c r="D3" s="26" t="s">
        <v>3</v>
      </c>
      <c r="E3" s="94"/>
      <c r="F3" s="129"/>
      <c r="G3" s="97"/>
      <c r="H3" s="98"/>
      <c r="I3" s="98"/>
      <c r="J3" s="98"/>
      <c r="K3" s="98"/>
      <c r="L3" s="99"/>
      <c r="M3" s="101"/>
      <c r="N3" s="16">
        <v>14</v>
      </c>
      <c r="O3" s="16">
        <v>10</v>
      </c>
      <c r="P3" s="16">
        <v>6</v>
      </c>
      <c r="Q3" s="16">
        <v>2</v>
      </c>
      <c r="R3" s="93"/>
    </row>
    <row r="4" spans="3:18" ht="14.25" customHeight="1">
      <c r="C4" s="29">
        <f>F4*1000/(1.472*380)</f>
        <v>0.35755148741418763</v>
      </c>
      <c r="D4" s="30">
        <f>F4*1000/(1.472*220)</f>
        <v>0.61758893280632421</v>
      </c>
      <c r="E4" s="83">
        <v>1450</v>
      </c>
      <c r="F4" s="12">
        <v>0.2</v>
      </c>
      <c r="G4" s="111" t="s">
        <v>15</v>
      </c>
      <c r="H4" s="83" t="s">
        <v>14</v>
      </c>
      <c r="I4" s="83" t="s">
        <v>13</v>
      </c>
      <c r="J4" s="83">
        <v>32</v>
      </c>
      <c r="K4" s="83">
        <v>45</v>
      </c>
      <c r="L4" s="88" t="s">
        <v>11</v>
      </c>
      <c r="M4" s="108" t="s">
        <v>0</v>
      </c>
      <c r="N4" s="10"/>
      <c r="O4" s="10">
        <v>2.6</v>
      </c>
      <c r="P4" s="10">
        <v>5.2</v>
      </c>
      <c r="Q4" s="10">
        <v>5.8</v>
      </c>
      <c r="R4" s="11">
        <v>130</v>
      </c>
    </row>
    <row r="5" spans="3:18">
      <c r="C5" s="29">
        <f>F5*1000/(1.472*380)</f>
        <v>0.53632723112128144</v>
      </c>
      <c r="D5" s="30">
        <f>F5*1000/(1.472*220)</f>
        <v>0.9263833992094862</v>
      </c>
      <c r="E5" s="84"/>
      <c r="F5" s="13">
        <v>0.3</v>
      </c>
      <c r="G5" s="112"/>
      <c r="H5" s="84"/>
      <c r="I5" s="84"/>
      <c r="J5" s="84"/>
      <c r="K5" s="84"/>
      <c r="L5" s="89"/>
      <c r="M5" s="109"/>
      <c r="N5" s="3"/>
      <c r="O5" s="3">
        <v>4.7</v>
      </c>
      <c r="P5" s="3">
        <v>6.3</v>
      </c>
      <c r="Q5" s="3">
        <v>6.8</v>
      </c>
      <c r="R5" s="5">
        <v>140</v>
      </c>
    </row>
    <row r="6" spans="3:18">
      <c r="C6" s="29">
        <f>F6*1000/(1.472*380)</f>
        <v>0.64359267734553771</v>
      </c>
      <c r="D6" s="30">
        <f>F6*1000/(1.472*220)</f>
        <v>1.1116600790513835</v>
      </c>
      <c r="E6" s="84"/>
      <c r="F6" s="13">
        <v>0.36</v>
      </c>
      <c r="G6" s="112"/>
      <c r="H6" s="84"/>
      <c r="I6" s="84"/>
      <c r="J6" s="84"/>
      <c r="K6" s="84"/>
      <c r="L6" s="89"/>
      <c r="M6" s="109"/>
      <c r="N6" s="3">
        <v>3.3</v>
      </c>
      <c r="O6" s="3">
        <v>6</v>
      </c>
      <c r="P6" s="3">
        <v>7.2</v>
      </c>
      <c r="Q6" s="3">
        <v>7.8</v>
      </c>
      <c r="R6" s="5">
        <v>150</v>
      </c>
    </row>
    <row r="7" spans="3:18">
      <c r="C7" s="29">
        <f>F7*1000/(1.472*380)</f>
        <v>0.85812356979405036</v>
      </c>
      <c r="D7" s="30">
        <f>F7*1000/(1.472*220)</f>
        <v>1.482213438735178</v>
      </c>
      <c r="E7" s="84"/>
      <c r="F7" s="13">
        <v>0.48</v>
      </c>
      <c r="G7" s="112"/>
      <c r="H7" s="84"/>
      <c r="I7" s="84"/>
      <c r="J7" s="84"/>
      <c r="K7" s="84"/>
      <c r="L7" s="89"/>
      <c r="M7" s="109"/>
      <c r="N7" s="3">
        <v>5.2</v>
      </c>
      <c r="O7" s="3">
        <v>7.2</v>
      </c>
      <c r="P7" s="3">
        <v>8.4</v>
      </c>
      <c r="Q7" s="3">
        <v>8.8000000000000007</v>
      </c>
      <c r="R7" s="5">
        <v>160</v>
      </c>
    </row>
    <row r="8" spans="3:18" ht="15.75" thickBot="1">
      <c r="C8" s="29">
        <f>F8*1000/(1.472*380)</f>
        <v>1.0368993135011442</v>
      </c>
      <c r="D8" s="30">
        <f>F8*1000/(1.472*220)</f>
        <v>1.7910079051383401</v>
      </c>
      <c r="E8" s="85"/>
      <c r="F8" s="8">
        <v>0.57999999999999996</v>
      </c>
      <c r="G8" s="113"/>
      <c r="H8" s="85"/>
      <c r="I8" s="85"/>
      <c r="J8" s="85"/>
      <c r="K8" s="85"/>
      <c r="L8" s="90"/>
      <c r="M8" s="110"/>
      <c r="N8" s="7">
        <v>6.8</v>
      </c>
      <c r="O8" s="7">
        <v>8.6</v>
      </c>
      <c r="P8" s="7">
        <v>9.6</v>
      </c>
      <c r="Q8" s="7">
        <v>10.1</v>
      </c>
      <c r="R8" s="8">
        <v>169</v>
      </c>
    </row>
    <row r="13" spans="3:18">
      <c r="M13" s="2"/>
    </row>
  </sheetData>
  <mergeCells count="22">
    <mergeCell ref="E4:E8"/>
    <mergeCell ref="C1:F1"/>
    <mergeCell ref="F2:F3"/>
    <mergeCell ref="E2:E3"/>
    <mergeCell ref="G1:L1"/>
    <mergeCell ref="H2:H3"/>
    <mergeCell ref="G2:G3"/>
    <mergeCell ref="I4:I8"/>
    <mergeCell ref="H4:H8"/>
    <mergeCell ref="G4:G8"/>
    <mergeCell ref="I2:I3"/>
    <mergeCell ref="L4:L8"/>
    <mergeCell ref="K4:K8"/>
    <mergeCell ref="M4:M8"/>
    <mergeCell ref="N1:Q1"/>
    <mergeCell ref="M2:M3"/>
    <mergeCell ref="J4:J8"/>
    <mergeCell ref="R1:R3"/>
    <mergeCell ref="N2:Q2"/>
    <mergeCell ref="L2:L3"/>
    <mergeCell ref="K2:K3"/>
    <mergeCell ref="J2:J3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I17" sqref="I17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2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160</v>
      </c>
      <c r="O3" s="16">
        <v>120</v>
      </c>
      <c r="P3" s="16">
        <v>80</v>
      </c>
      <c r="Q3" s="16">
        <v>40</v>
      </c>
      <c r="R3" s="93"/>
    </row>
    <row r="4" spans="3:18" ht="14.25" customHeight="1">
      <c r="C4" s="36">
        <f>F4*1000/(1.427*380)</f>
        <v>6.4544683362224768</v>
      </c>
      <c r="D4" s="37">
        <f>F4*1000/(1.427*220)</f>
        <v>11.148627126202459</v>
      </c>
      <c r="E4" s="83">
        <v>1450</v>
      </c>
      <c r="F4" s="33">
        <v>3.5</v>
      </c>
      <c r="G4" s="111" t="s">
        <v>15</v>
      </c>
      <c r="H4" s="83" t="s">
        <v>14</v>
      </c>
      <c r="I4" s="83" t="s">
        <v>13</v>
      </c>
      <c r="J4" s="83">
        <v>100</v>
      </c>
      <c r="K4" s="83">
        <v>125</v>
      </c>
      <c r="L4" s="88" t="s">
        <v>11</v>
      </c>
      <c r="M4" s="108" t="s">
        <v>0</v>
      </c>
      <c r="N4" s="32" t="s">
        <v>21</v>
      </c>
      <c r="O4" s="32">
        <v>6.2</v>
      </c>
      <c r="P4" s="32">
        <v>8.4</v>
      </c>
      <c r="Q4" s="32">
        <v>9.3000000000000007</v>
      </c>
      <c r="R4" s="34">
        <v>170</v>
      </c>
    </row>
    <row r="5" spans="3:18">
      <c r="C5" s="29">
        <f>F5*1000/(1.427*380)</f>
        <v>7.0077084793272597</v>
      </c>
      <c r="D5" s="30">
        <f>F5*1000/(1.427*220)</f>
        <v>12.104223737019813</v>
      </c>
      <c r="E5" s="84"/>
      <c r="F5" s="13">
        <v>3.8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7.8</v>
      </c>
      <c r="P5" s="3">
        <v>9.8000000000000007</v>
      </c>
      <c r="Q5" s="3">
        <v>10.6</v>
      </c>
      <c r="R5" s="5">
        <v>180</v>
      </c>
    </row>
    <row r="6" spans="3:18">
      <c r="C6" s="29">
        <f>F6*1000/(1.427*380)</f>
        <v>8.8518422896765383</v>
      </c>
      <c r="D6" s="30">
        <f>F6*1000/(1.427*220)</f>
        <v>15.289545773077657</v>
      </c>
      <c r="E6" s="84"/>
      <c r="F6" s="13">
        <v>4.8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9.8000000000000007</v>
      </c>
      <c r="P6" s="3">
        <v>11.4</v>
      </c>
      <c r="Q6" s="3">
        <v>11.9</v>
      </c>
      <c r="R6" s="5">
        <v>190</v>
      </c>
    </row>
    <row r="7" spans="3:18">
      <c r="C7" s="29">
        <f>F7*1000/(1.427*380)</f>
        <v>11.064802862095673</v>
      </c>
      <c r="D7" s="30">
        <f>F7*1000/(1.427*220)</f>
        <v>19.111932216347071</v>
      </c>
      <c r="E7" s="84"/>
      <c r="F7" s="13">
        <v>6</v>
      </c>
      <c r="G7" s="112"/>
      <c r="H7" s="84"/>
      <c r="I7" s="84"/>
      <c r="J7" s="84"/>
      <c r="K7" s="84"/>
      <c r="L7" s="89"/>
      <c r="M7" s="109"/>
      <c r="N7" s="3">
        <v>8.8000000000000007</v>
      </c>
      <c r="O7" s="3">
        <v>11.8</v>
      </c>
      <c r="P7" s="3">
        <v>13</v>
      </c>
      <c r="Q7" s="3">
        <v>13.4</v>
      </c>
      <c r="R7" s="5">
        <v>200</v>
      </c>
    </row>
    <row r="8" spans="3:18" ht="15.75" thickBot="1">
      <c r="C8" s="41">
        <f>F8*1000/(1.427*380)</f>
        <v>13.277763434514808</v>
      </c>
      <c r="D8" s="42">
        <f>F8*1000/(1.427*220)</f>
        <v>22.934318659616487</v>
      </c>
      <c r="E8" s="85"/>
      <c r="F8" s="14">
        <v>7.2</v>
      </c>
      <c r="G8" s="113"/>
      <c r="H8" s="85"/>
      <c r="I8" s="85"/>
      <c r="J8" s="85"/>
      <c r="K8" s="85"/>
      <c r="L8" s="90"/>
      <c r="M8" s="110"/>
      <c r="N8" s="7">
        <v>11</v>
      </c>
      <c r="O8" s="7">
        <v>13.4</v>
      </c>
      <c r="P8" s="7">
        <v>14.55</v>
      </c>
      <c r="Q8" s="7">
        <v>14.8</v>
      </c>
      <c r="R8" s="8">
        <v>209</v>
      </c>
    </row>
    <row r="13" spans="3:18">
      <c r="M13" s="2"/>
    </row>
  </sheetData>
  <mergeCells count="22">
    <mergeCell ref="E4:E8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8"/>
    <mergeCell ref="G4:G8"/>
    <mergeCell ref="H4:H8"/>
    <mergeCell ref="I4:I8"/>
    <mergeCell ref="N1:Q1"/>
    <mergeCell ref="J4:J8"/>
    <mergeCell ref="K4:K8"/>
    <mergeCell ref="L4:L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E11" sqref="E11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2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200</v>
      </c>
      <c r="O3" s="16">
        <v>150</v>
      </c>
      <c r="P3" s="16">
        <v>100</v>
      </c>
      <c r="Q3" s="16">
        <v>50</v>
      </c>
      <c r="R3" s="93"/>
    </row>
    <row r="4" spans="3:18" ht="14.25" customHeight="1">
      <c r="C4" s="36">
        <f t="shared" ref="C4:C9" si="0">F4*1000/(1.427*380)</f>
        <v>51.635746689779815</v>
      </c>
      <c r="D4" s="37">
        <f t="shared" ref="D4:D9" si="1">F4*1000/(1.427*220)</f>
        <v>89.189017009619675</v>
      </c>
      <c r="E4" s="83">
        <v>2900</v>
      </c>
      <c r="F4" s="12">
        <v>28</v>
      </c>
      <c r="G4" s="112" t="s">
        <v>15</v>
      </c>
      <c r="H4" s="84" t="s">
        <v>14</v>
      </c>
      <c r="I4" s="84" t="s">
        <v>13</v>
      </c>
      <c r="J4" s="84">
        <v>80</v>
      </c>
      <c r="K4" s="84">
        <v>100</v>
      </c>
      <c r="L4" s="89" t="s">
        <v>11</v>
      </c>
      <c r="M4" s="116" t="s">
        <v>0</v>
      </c>
      <c r="N4" s="10">
        <v>32</v>
      </c>
      <c r="O4" s="10">
        <v>46</v>
      </c>
      <c r="P4" s="10">
        <v>52</v>
      </c>
      <c r="Q4" s="10">
        <v>54</v>
      </c>
      <c r="R4" s="11">
        <v>200</v>
      </c>
    </row>
    <row r="5" spans="3:18">
      <c r="C5" s="29">
        <f t="shared" si="0"/>
        <v>66.388817172574036</v>
      </c>
      <c r="D5" s="30">
        <f t="shared" si="1"/>
        <v>114.67159329808244</v>
      </c>
      <c r="E5" s="84"/>
      <c r="F5" s="13">
        <v>36</v>
      </c>
      <c r="G5" s="112"/>
      <c r="H5" s="84"/>
      <c r="I5" s="84"/>
      <c r="J5" s="84"/>
      <c r="K5" s="84"/>
      <c r="L5" s="89"/>
      <c r="M5" s="109"/>
      <c r="N5" s="3">
        <v>46</v>
      </c>
      <c r="O5" s="3">
        <v>57</v>
      </c>
      <c r="P5" s="3">
        <v>62</v>
      </c>
      <c r="Q5" s="3">
        <v>64</v>
      </c>
      <c r="R5" s="5">
        <v>220</v>
      </c>
    </row>
    <row r="6" spans="3:18">
      <c r="C6" s="29">
        <f t="shared" si="0"/>
        <v>77.453620034669711</v>
      </c>
      <c r="D6" s="30">
        <f t="shared" si="1"/>
        <v>133.7835255144295</v>
      </c>
      <c r="E6" s="84"/>
      <c r="F6" s="13">
        <v>42</v>
      </c>
      <c r="G6" s="112"/>
      <c r="H6" s="84"/>
      <c r="I6" s="84"/>
      <c r="J6" s="84"/>
      <c r="K6" s="84"/>
      <c r="L6" s="89"/>
      <c r="M6" s="109"/>
      <c r="N6" s="3">
        <v>53</v>
      </c>
      <c r="O6" s="3">
        <v>63</v>
      </c>
      <c r="P6" s="3">
        <v>67.8</v>
      </c>
      <c r="Q6" s="3">
        <v>69.2</v>
      </c>
      <c r="R6" s="5">
        <v>230</v>
      </c>
    </row>
    <row r="7" spans="3:18">
      <c r="C7" s="29">
        <f t="shared" si="0"/>
        <v>88.518422896765387</v>
      </c>
      <c r="D7" s="30">
        <f t="shared" si="1"/>
        <v>152.89545773077657</v>
      </c>
      <c r="E7" s="84"/>
      <c r="F7" s="13">
        <v>48</v>
      </c>
      <c r="G7" s="112"/>
      <c r="H7" s="84"/>
      <c r="I7" s="84"/>
      <c r="J7" s="84"/>
      <c r="K7" s="84"/>
      <c r="L7" s="89"/>
      <c r="M7" s="109"/>
      <c r="N7" s="3">
        <v>60</v>
      </c>
      <c r="O7" s="3">
        <v>69</v>
      </c>
      <c r="P7" s="3">
        <v>73</v>
      </c>
      <c r="Q7" s="3">
        <v>74.599999999999994</v>
      </c>
      <c r="R7" s="5">
        <v>240</v>
      </c>
    </row>
    <row r="8" spans="3:18">
      <c r="C8" s="29">
        <f t="shared" si="0"/>
        <v>99.583225758861062</v>
      </c>
      <c r="D8" s="30">
        <f t="shared" si="1"/>
        <v>172.00738994712364</v>
      </c>
      <c r="E8" s="84"/>
      <c r="F8" s="13">
        <v>54</v>
      </c>
      <c r="G8" s="112"/>
      <c r="H8" s="84"/>
      <c r="I8" s="84"/>
      <c r="J8" s="84"/>
      <c r="K8" s="84"/>
      <c r="L8" s="89"/>
      <c r="M8" s="109"/>
      <c r="N8" s="3">
        <v>66.8</v>
      </c>
      <c r="O8" s="3">
        <v>75</v>
      </c>
      <c r="P8" s="3">
        <v>79</v>
      </c>
      <c r="Q8" s="3">
        <v>80.2</v>
      </c>
      <c r="R8" s="5">
        <v>250</v>
      </c>
    </row>
    <row r="9" spans="3:18" ht="15.75" thickBot="1">
      <c r="C9" s="41">
        <f t="shared" si="0"/>
        <v>110.64802862095674</v>
      </c>
      <c r="D9" s="42">
        <f t="shared" si="1"/>
        <v>191.11932216347074</v>
      </c>
      <c r="E9" s="85"/>
      <c r="F9" s="14">
        <v>60</v>
      </c>
      <c r="G9" s="113"/>
      <c r="H9" s="85"/>
      <c r="I9" s="85"/>
      <c r="J9" s="85"/>
      <c r="K9" s="85"/>
      <c r="L9" s="90"/>
      <c r="M9" s="110"/>
      <c r="N9" s="7">
        <v>73</v>
      </c>
      <c r="O9" s="7">
        <v>80.400000000000006</v>
      </c>
      <c r="P9" s="7">
        <v>84</v>
      </c>
      <c r="Q9" s="7">
        <v>85.6</v>
      </c>
      <c r="R9" s="8">
        <v>259</v>
      </c>
    </row>
    <row r="14" spans="3:18">
      <c r="M14" s="2"/>
    </row>
  </sheetData>
  <mergeCells count="22">
    <mergeCell ref="E4:E9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9"/>
    <mergeCell ref="G4:G9"/>
    <mergeCell ref="H4:H9"/>
    <mergeCell ref="I4:I9"/>
    <mergeCell ref="N1:Q1"/>
    <mergeCell ref="J4:J9"/>
    <mergeCell ref="K4:K9"/>
    <mergeCell ref="L4:L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F17" sqref="F17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140</v>
      </c>
      <c r="O3" s="16">
        <v>100</v>
      </c>
      <c r="P3" s="16">
        <v>60</v>
      </c>
      <c r="Q3" s="16">
        <v>20</v>
      </c>
      <c r="R3" s="93"/>
    </row>
    <row r="4" spans="3:18" ht="14.25" customHeight="1">
      <c r="C4" s="36">
        <f t="shared" ref="C4:C9" si="0">F4*1000/(1.427*380)</f>
        <v>7.1921218603621879</v>
      </c>
      <c r="D4" s="37">
        <f t="shared" ref="D4:D9" si="1">F4*1000/(1.427*220)</f>
        <v>12.422755940625597</v>
      </c>
      <c r="E4" s="83">
        <v>1450</v>
      </c>
      <c r="F4" s="33">
        <v>3.9</v>
      </c>
      <c r="G4" s="111" t="s">
        <v>15</v>
      </c>
      <c r="H4" s="83" t="s">
        <v>14</v>
      </c>
      <c r="I4" s="83" t="s">
        <v>13</v>
      </c>
      <c r="J4" s="83">
        <v>80</v>
      </c>
      <c r="K4" s="83">
        <v>100</v>
      </c>
      <c r="L4" s="88" t="s">
        <v>11</v>
      </c>
      <c r="M4" s="108" t="s">
        <v>0</v>
      </c>
      <c r="N4" s="32"/>
      <c r="O4" s="32">
        <v>8</v>
      </c>
      <c r="P4" s="32">
        <v>13.2</v>
      </c>
      <c r="Q4" s="32">
        <v>14.8</v>
      </c>
      <c r="R4" s="34">
        <v>210</v>
      </c>
    </row>
    <row r="5" spans="3:18">
      <c r="C5" s="43">
        <f t="shared" si="0"/>
        <v>8.4830155276066836</v>
      </c>
      <c r="D5" s="44">
        <f t="shared" si="1"/>
        <v>14.652481365866089</v>
      </c>
      <c r="E5" s="84"/>
      <c r="F5" s="13">
        <v>4.5999999999999996</v>
      </c>
      <c r="G5" s="112"/>
      <c r="H5" s="84"/>
      <c r="I5" s="84"/>
      <c r="J5" s="84"/>
      <c r="K5" s="84"/>
      <c r="L5" s="89"/>
      <c r="M5" s="109"/>
      <c r="N5" s="3"/>
      <c r="O5" s="3">
        <v>10.4</v>
      </c>
      <c r="P5" s="3">
        <v>14.9</v>
      </c>
      <c r="Q5" s="3">
        <v>16.399999999999999</v>
      </c>
      <c r="R5" s="5">
        <v>220</v>
      </c>
    </row>
    <row r="6" spans="3:18">
      <c r="C6" s="43">
        <f t="shared" si="0"/>
        <v>10.142735956921035</v>
      </c>
      <c r="D6" s="44">
        <f t="shared" si="1"/>
        <v>17.519271198318151</v>
      </c>
      <c r="E6" s="84"/>
      <c r="F6" s="13">
        <v>5.5</v>
      </c>
      <c r="G6" s="112"/>
      <c r="H6" s="84"/>
      <c r="I6" s="84"/>
      <c r="J6" s="84"/>
      <c r="K6" s="84"/>
      <c r="L6" s="89"/>
      <c r="M6" s="109"/>
      <c r="N6" s="3"/>
      <c r="O6" s="3">
        <v>12.7</v>
      </c>
      <c r="P6" s="3">
        <v>16.8</v>
      </c>
      <c r="Q6" s="3">
        <v>17.899999999999999</v>
      </c>
      <c r="R6" s="5">
        <v>230</v>
      </c>
    </row>
    <row r="7" spans="3:18">
      <c r="C7" s="43">
        <f t="shared" si="0"/>
        <v>11.802456386235386</v>
      </c>
      <c r="D7" s="44">
        <f t="shared" si="1"/>
        <v>20.386061030770211</v>
      </c>
      <c r="E7" s="84"/>
      <c r="F7" s="13">
        <v>6.4</v>
      </c>
      <c r="G7" s="112"/>
      <c r="H7" s="84"/>
      <c r="I7" s="84"/>
      <c r="J7" s="84"/>
      <c r="K7" s="84"/>
      <c r="L7" s="89"/>
      <c r="M7" s="109"/>
      <c r="N7" s="3"/>
      <c r="O7" s="3">
        <v>15.1</v>
      </c>
      <c r="P7" s="3">
        <v>18.7</v>
      </c>
      <c r="Q7" s="3">
        <v>19.600000000000001</v>
      </c>
      <c r="R7" s="5">
        <v>240</v>
      </c>
    </row>
    <row r="8" spans="3:18">
      <c r="C8" s="43">
        <f t="shared" si="0"/>
        <v>13.646590196584665</v>
      </c>
      <c r="D8" s="44">
        <f t="shared" si="1"/>
        <v>23.571383066828055</v>
      </c>
      <c r="E8" s="84"/>
      <c r="F8" s="13">
        <v>7.4</v>
      </c>
      <c r="G8" s="112"/>
      <c r="H8" s="84"/>
      <c r="I8" s="84"/>
      <c r="J8" s="84"/>
      <c r="K8" s="84"/>
      <c r="L8" s="89"/>
      <c r="M8" s="109"/>
      <c r="N8" s="3">
        <v>10.4</v>
      </c>
      <c r="O8" s="3">
        <v>17.5</v>
      </c>
      <c r="P8" s="3">
        <v>20.6</v>
      </c>
      <c r="Q8" s="3">
        <v>21.3</v>
      </c>
      <c r="R8" s="5">
        <v>250</v>
      </c>
    </row>
    <row r="9" spans="3:18" ht="15.75" thickBot="1">
      <c r="C9" s="39">
        <f t="shared" si="0"/>
        <v>15.675137387968871</v>
      </c>
      <c r="D9" s="40">
        <f t="shared" si="1"/>
        <v>27.075237306491687</v>
      </c>
      <c r="E9" s="85"/>
      <c r="F9" s="14">
        <v>8.5</v>
      </c>
      <c r="G9" s="113"/>
      <c r="H9" s="85"/>
      <c r="I9" s="85"/>
      <c r="J9" s="85"/>
      <c r="K9" s="85"/>
      <c r="L9" s="90"/>
      <c r="M9" s="110"/>
      <c r="N9" s="7">
        <v>13.3</v>
      </c>
      <c r="O9" s="7">
        <v>19.600000000000001</v>
      </c>
      <c r="P9" s="7">
        <v>22.4</v>
      </c>
      <c r="Q9" s="7">
        <v>23</v>
      </c>
      <c r="R9" s="8">
        <v>259</v>
      </c>
    </row>
    <row r="14" spans="3:18">
      <c r="M14" s="2"/>
    </row>
  </sheetData>
  <mergeCells count="22">
    <mergeCell ref="E4:E9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9"/>
    <mergeCell ref="G4:G9"/>
    <mergeCell ref="H4:H9"/>
    <mergeCell ref="I4:I9"/>
    <mergeCell ref="N1:Q1"/>
    <mergeCell ref="J4:J9"/>
    <mergeCell ref="K4:K9"/>
    <mergeCell ref="L4:L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H15" sqref="H15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200</v>
      </c>
      <c r="O3" s="16">
        <v>150</v>
      </c>
      <c r="P3" s="16">
        <v>100</v>
      </c>
      <c r="Q3" s="16">
        <v>50</v>
      </c>
      <c r="R3" s="93"/>
    </row>
    <row r="4" spans="3:18" ht="14.25" customHeight="1">
      <c r="C4" s="36">
        <f>F4*1000/(1.427*380)</f>
        <v>33.194408586287018</v>
      </c>
      <c r="D4" s="37">
        <f>F4*1000/(1.427*220)</f>
        <v>57.335796649041221</v>
      </c>
      <c r="E4" s="83">
        <v>2900</v>
      </c>
      <c r="F4" s="33">
        <v>18</v>
      </c>
      <c r="G4" s="111" t="s">
        <v>15</v>
      </c>
      <c r="H4" s="83" t="s">
        <v>14</v>
      </c>
      <c r="I4" s="83" t="s">
        <v>13</v>
      </c>
      <c r="J4" s="83">
        <v>80</v>
      </c>
      <c r="K4" s="83">
        <v>105</v>
      </c>
      <c r="L4" s="88" t="s">
        <v>11</v>
      </c>
      <c r="M4" s="108" t="s">
        <v>0</v>
      </c>
      <c r="N4" s="32">
        <v>13</v>
      </c>
      <c r="O4" s="32">
        <v>25.2</v>
      </c>
      <c r="P4" s="32">
        <v>33</v>
      </c>
      <c r="Q4" s="32">
        <v>36.5</v>
      </c>
      <c r="R4" s="34">
        <v>170</v>
      </c>
    </row>
    <row r="5" spans="3:18">
      <c r="C5" s="29">
        <f>F5*1000/(1.427*380)</f>
        <v>35.038542396636302</v>
      </c>
      <c r="D5" s="30">
        <f>F5*1000/(1.427*220)</f>
        <v>60.521118685099061</v>
      </c>
      <c r="E5" s="84"/>
      <c r="F5" s="13">
        <v>19</v>
      </c>
      <c r="G5" s="112"/>
      <c r="H5" s="84"/>
      <c r="I5" s="84"/>
      <c r="J5" s="84"/>
      <c r="K5" s="84"/>
      <c r="L5" s="89"/>
      <c r="M5" s="109"/>
      <c r="N5" s="3"/>
      <c r="O5" s="3">
        <v>31.5</v>
      </c>
      <c r="P5" s="3">
        <v>38.5</v>
      </c>
      <c r="Q5" s="3">
        <v>41.5</v>
      </c>
      <c r="R5" s="5">
        <v>180</v>
      </c>
    </row>
    <row r="6" spans="3:18">
      <c r="C6" s="29">
        <f>F6*1000/(1.427*380)</f>
        <v>44.259211448382693</v>
      </c>
      <c r="D6" s="30">
        <f>F6*1000/(1.427*220)</f>
        <v>76.447728865388285</v>
      </c>
      <c r="E6" s="84"/>
      <c r="F6" s="13">
        <v>24</v>
      </c>
      <c r="G6" s="112"/>
      <c r="H6" s="84"/>
      <c r="I6" s="84"/>
      <c r="J6" s="84"/>
      <c r="K6" s="84"/>
      <c r="L6" s="89"/>
      <c r="M6" s="109"/>
      <c r="N6" s="3">
        <v>27.8</v>
      </c>
      <c r="O6" s="3">
        <v>38.5</v>
      </c>
      <c r="P6" s="3">
        <v>44.5</v>
      </c>
      <c r="Q6" s="3">
        <v>46.9</v>
      </c>
      <c r="R6" s="5">
        <v>190</v>
      </c>
    </row>
    <row r="7" spans="3:18">
      <c r="C7" s="29">
        <f>F7*1000/(1.427*380)</f>
        <v>56.246081215653007</v>
      </c>
      <c r="D7" s="30">
        <f>F7*1000/(1.427*220)</f>
        <v>97.152322099764291</v>
      </c>
      <c r="E7" s="84"/>
      <c r="F7" s="13">
        <v>30.5</v>
      </c>
      <c r="G7" s="112"/>
      <c r="H7" s="84"/>
      <c r="I7" s="84"/>
      <c r="J7" s="84"/>
      <c r="K7" s="84"/>
      <c r="L7" s="89"/>
      <c r="M7" s="109"/>
      <c r="N7" s="3">
        <v>36.200000000000003</v>
      </c>
      <c r="O7" s="3">
        <v>45.5</v>
      </c>
      <c r="P7" s="3">
        <v>50.5</v>
      </c>
      <c r="Q7" s="3">
        <v>52.2</v>
      </c>
      <c r="R7" s="5">
        <v>200</v>
      </c>
    </row>
    <row r="8" spans="3:18" ht="15.75" thickBot="1">
      <c r="C8" s="41">
        <f>F8*1000/(1.427*380)</f>
        <v>67.310884077748682</v>
      </c>
      <c r="D8" s="42">
        <f>F8*1000/(1.427*220)</f>
        <v>116.26425431611136</v>
      </c>
      <c r="E8" s="85"/>
      <c r="F8" s="14">
        <v>36.5</v>
      </c>
      <c r="G8" s="113"/>
      <c r="H8" s="85"/>
      <c r="I8" s="85"/>
      <c r="J8" s="85"/>
      <c r="K8" s="85"/>
      <c r="L8" s="90"/>
      <c r="M8" s="110"/>
      <c r="N8" s="7">
        <v>44</v>
      </c>
      <c r="O8" s="7">
        <v>52</v>
      </c>
      <c r="P8" s="7">
        <v>56</v>
      </c>
      <c r="Q8" s="7">
        <v>57.5</v>
      </c>
      <c r="R8" s="8">
        <v>209</v>
      </c>
    </row>
    <row r="13" spans="3:18">
      <c r="M13" s="2"/>
    </row>
  </sheetData>
  <mergeCells count="22">
    <mergeCell ref="E4:E8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8"/>
    <mergeCell ref="G4:G8"/>
    <mergeCell ref="H4:H8"/>
    <mergeCell ref="I4:I8"/>
    <mergeCell ref="N1:Q1"/>
    <mergeCell ref="J4:J8"/>
    <mergeCell ref="K4:K8"/>
    <mergeCell ref="L4:L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H20" sqref="H20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100</v>
      </c>
      <c r="O3" s="16">
        <v>80</v>
      </c>
      <c r="P3" s="16">
        <v>40</v>
      </c>
      <c r="Q3" s="16">
        <v>20</v>
      </c>
      <c r="R3" s="93"/>
    </row>
    <row r="4" spans="3:18" ht="14.25" customHeight="1">
      <c r="C4" s="36">
        <f>F4*1000/(1.427*380)</f>
        <v>4.0202117065614278</v>
      </c>
      <c r="D4" s="37">
        <f>F4*1000/(1.427*220)</f>
        <v>6.9440020386061034</v>
      </c>
      <c r="E4" s="83">
        <v>1450</v>
      </c>
      <c r="F4" s="32">
        <v>2.1800000000000002</v>
      </c>
      <c r="G4" s="83" t="s">
        <v>15</v>
      </c>
      <c r="H4" s="83" t="s">
        <v>14</v>
      </c>
      <c r="I4" s="83" t="s">
        <v>13</v>
      </c>
      <c r="J4" s="83">
        <v>80</v>
      </c>
      <c r="K4" s="83">
        <v>105</v>
      </c>
      <c r="L4" s="117" t="s">
        <v>11</v>
      </c>
      <c r="M4" s="120" t="s">
        <v>0</v>
      </c>
      <c r="N4" s="32">
        <v>3.6</v>
      </c>
      <c r="O4" s="32">
        <v>5.4</v>
      </c>
      <c r="P4" s="32">
        <v>7.8</v>
      </c>
      <c r="Q4" s="32">
        <v>8.3000000000000007</v>
      </c>
      <c r="R4" s="34">
        <v>170</v>
      </c>
    </row>
    <row r="5" spans="3:18">
      <c r="C5" s="43">
        <f>F5*1000/(1.427*380)</f>
        <v>4.2415077638033418</v>
      </c>
      <c r="D5" s="44">
        <f>F5*1000/(1.427*220)</f>
        <v>7.3262406829330446</v>
      </c>
      <c r="E5" s="84"/>
      <c r="F5" s="3">
        <v>2.2999999999999998</v>
      </c>
      <c r="G5" s="84"/>
      <c r="H5" s="84"/>
      <c r="I5" s="84"/>
      <c r="J5" s="84"/>
      <c r="K5" s="84"/>
      <c r="L5" s="118"/>
      <c r="M5" s="121"/>
      <c r="N5" s="3" t="s">
        <v>21</v>
      </c>
      <c r="O5" s="3">
        <v>6.9</v>
      </c>
      <c r="P5" s="3">
        <v>9</v>
      </c>
      <c r="Q5" s="3">
        <v>9.4</v>
      </c>
      <c r="R5" s="5">
        <v>180</v>
      </c>
    </row>
    <row r="6" spans="3:18">
      <c r="C6" s="43">
        <f>F6*1000/(1.427*380)</f>
        <v>4.9791612879430529</v>
      </c>
      <c r="D6" s="44">
        <f>F6*1000/(1.427*220)</f>
        <v>8.6003694973561835</v>
      </c>
      <c r="E6" s="84"/>
      <c r="F6" s="3">
        <v>2.7</v>
      </c>
      <c r="G6" s="84"/>
      <c r="H6" s="84"/>
      <c r="I6" s="84"/>
      <c r="J6" s="84"/>
      <c r="K6" s="84"/>
      <c r="L6" s="118"/>
      <c r="M6" s="121"/>
      <c r="N6" s="3">
        <v>6.6</v>
      </c>
      <c r="O6" s="3">
        <v>8.3000000000000007</v>
      </c>
      <c r="P6" s="3">
        <v>10.3</v>
      </c>
      <c r="Q6" s="3">
        <v>10.6</v>
      </c>
      <c r="R6" s="5">
        <v>190</v>
      </c>
    </row>
    <row r="7" spans="3:18">
      <c r="C7" s="43">
        <f>F7*1000/(1.427*380)</f>
        <v>6.0856415741526204</v>
      </c>
      <c r="D7" s="44">
        <f>F7*1000/(1.427*220)</f>
        <v>10.51156271899089</v>
      </c>
      <c r="E7" s="84"/>
      <c r="F7" s="3">
        <v>3.3</v>
      </c>
      <c r="G7" s="84"/>
      <c r="H7" s="84"/>
      <c r="I7" s="84"/>
      <c r="J7" s="84"/>
      <c r="K7" s="84"/>
      <c r="L7" s="118"/>
      <c r="M7" s="121"/>
      <c r="N7" s="3">
        <v>8.1999999999999993</v>
      </c>
      <c r="O7" s="3">
        <v>9.8000000000000007</v>
      </c>
      <c r="P7" s="3">
        <v>11.6</v>
      </c>
      <c r="Q7" s="3">
        <v>11.9</v>
      </c>
      <c r="R7" s="5">
        <v>200</v>
      </c>
    </row>
    <row r="8" spans="3:18" ht="15.75" thickBot="1">
      <c r="C8" s="39">
        <f>F8*1000/(1.427*380)</f>
        <v>6.8232950982923324</v>
      </c>
      <c r="D8" s="40">
        <f>F8*1000/(1.427*220)</f>
        <v>11.785691533414028</v>
      </c>
      <c r="E8" s="85"/>
      <c r="F8" s="7">
        <v>3.7</v>
      </c>
      <c r="G8" s="85"/>
      <c r="H8" s="85"/>
      <c r="I8" s="85"/>
      <c r="J8" s="85"/>
      <c r="K8" s="85"/>
      <c r="L8" s="119"/>
      <c r="M8" s="122"/>
      <c r="N8" s="7">
        <v>9.8000000000000007</v>
      </c>
      <c r="O8" s="7">
        <v>11.2</v>
      </c>
      <c r="P8" s="7">
        <v>12.8</v>
      </c>
      <c r="Q8" s="7">
        <v>13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C6" sqref="C6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48" t="s">
        <v>20</v>
      </c>
      <c r="D2" s="49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50" t="s">
        <v>3</v>
      </c>
      <c r="D3" s="51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140</v>
      </c>
      <c r="O3" s="16">
        <v>100</v>
      </c>
      <c r="P3" s="16">
        <v>60</v>
      </c>
      <c r="Q3" s="16">
        <v>20</v>
      </c>
      <c r="R3" s="93"/>
    </row>
    <row r="4" spans="3:18" ht="14.25" customHeight="1">
      <c r="C4" s="36">
        <f t="shared" ref="C4:C9" si="0">F4*1000/(1.427*380)</f>
        <v>47.947479069081254</v>
      </c>
      <c r="D4" s="37">
        <f t="shared" ref="D4:D9" si="1">F4*1000/(1.427*220)</f>
        <v>82.81837293750398</v>
      </c>
      <c r="E4" s="83">
        <v>2900</v>
      </c>
      <c r="F4" s="33">
        <v>26</v>
      </c>
      <c r="G4" s="111" t="s">
        <v>15</v>
      </c>
      <c r="H4" s="83" t="s">
        <v>14</v>
      </c>
      <c r="I4" s="83" t="s">
        <v>13</v>
      </c>
      <c r="J4" s="83">
        <v>65</v>
      </c>
      <c r="K4" s="83">
        <v>75</v>
      </c>
      <c r="L4" s="88" t="s">
        <v>11</v>
      </c>
      <c r="M4" s="108" t="s">
        <v>0</v>
      </c>
      <c r="N4" s="32">
        <v>28.2</v>
      </c>
      <c r="O4" s="32">
        <v>49.2</v>
      </c>
      <c r="P4" s="32">
        <v>58</v>
      </c>
      <c r="Q4" s="32">
        <v>60</v>
      </c>
      <c r="R4" s="34">
        <v>210</v>
      </c>
    </row>
    <row r="5" spans="3:18">
      <c r="C5" s="29">
        <f t="shared" si="0"/>
        <v>49.791612879430531</v>
      </c>
      <c r="D5" s="30">
        <f t="shared" si="1"/>
        <v>86.003694973561821</v>
      </c>
      <c r="E5" s="84"/>
      <c r="F5" s="13">
        <v>27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56.2</v>
      </c>
      <c r="P5" s="3">
        <v>64.099999999999994</v>
      </c>
      <c r="Q5" s="3">
        <v>66</v>
      </c>
      <c r="R5" s="5">
        <v>220</v>
      </c>
    </row>
    <row r="6" spans="3:18">
      <c r="C6" s="29">
        <f t="shared" si="0"/>
        <v>59.012281931176929</v>
      </c>
      <c r="D6" s="30">
        <f t="shared" si="1"/>
        <v>101.93030515385105</v>
      </c>
      <c r="E6" s="84"/>
      <c r="F6" s="13">
        <v>32</v>
      </c>
      <c r="G6" s="112"/>
      <c r="H6" s="84"/>
      <c r="I6" s="84"/>
      <c r="J6" s="84"/>
      <c r="K6" s="84"/>
      <c r="L6" s="89"/>
      <c r="M6" s="109"/>
      <c r="N6" s="3">
        <v>46</v>
      </c>
      <c r="O6" s="3">
        <v>64</v>
      </c>
      <c r="P6" s="3">
        <v>71</v>
      </c>
      <c r="Q6" s="3">
        <v>72.400000000000006</v>
      </c>
      <c r="R6" s="5">
        <v>230</v>
      </c>
    </row>
    <row r="7" spans="3:18">
      <c r="C7" s="29">
        <f t="shared" si="0"/>
        <v>68.232950982923327</v>
      </c>
      <c r="D7" s="30">
        <f t="shared" si="1"/>
        <v>117.85691533414028</v>
      </c>
      <c r="E7" s="84"/>
      <c r="F7" s="13">
        <v>37</v>
      </c>
      <c r="G7" s="112"/>
      <c r="H7" s="84"/>
      <c r="I7" s="84"/>
      <c r="J7" s="84"/>
      <c r="K7" s="84"/>
      <c r="L7" s="89"/>
      <c r="M7" s="109"/>
      <c r="N7" s="3">
        <v>55</v>
      </c>
      <c r="O7" s="3">
        <v>72</v>
      </c>
      <c r="P7" s="3">
        <v>78</v>
      </c>
      <c r="Q7" s="3">
        <v>78.8</v>
      </c>
      <c r="R7" s="5">
        <v>240</v>
      </c>
    </row>
    <row r="8" spans="3:18">
      <c r="C8" s="29">
        <f t="shared" si="0"/>
        <v>81.141887655368279</v>
      </c>
      <c r="D8" s="30">
        <f t="shared" si="1"/>
        <v>140.15416958654521</v>
      </c>
      <c r="E8" s="84"/>
      <c r="F8" s="13">
        <v>44</v>
      </c>
      <c r="G8" s="112"/>
      <c r="H8" s="84"/>
      <c r="I8" s="84"/>
      <c r="J8" s="84"/>
      <c r="K8" s="84"/>
      <c r="L8" s="89"/>
      <c r="M8" s="109"/>
      <c r="N8" s="3">
        <v>64.2</v>
      </c>
      <c r="O8" s="3">
        <v>78.8</v>
      </c>
      <c r="P8" s="3">
        <v>85</v>
      </c>
      <c r="Q8" s="3">
        <v>86.2</v>
      </c>
      <c r="R8" s="5">
        <v>250</v>
      </c>
    </row>
    <row r="9" spans="3:18" ht="15.75" thickBot="1">
      <c r="C9" s="41">
        <f t="shared" si="0"/>
        <v>92.206690517463954</v>
      </c>
      <c r="D9" s="42">
        <f t="shared" si="1"/>
        <v>159.26610180289228</v>
      </c>
      <c r="E9" s="85"/>
      <c r="F9" s="14">
        <v>50</v>
      </c>
      <c r="G9" s="113"/>
      <c r="H9" s="85"/>
      <c r="I9" s="85"/>
      <c r="J9" s="85"/>
      <c r="K9" s="85"/>
      <c r="L9" s="90"/>
      <c r="M9" s="110"/>
      <c r="N9" s="7">
        <v>73.8</v>
      </c>
      <c r="O9" s="7">
        <v>87</v>
      </c>
      <c r="P9" s="7">
        <v>92</v>
      </c>
      <c r="Q9" s="7">
        <v>93.4</v>
      </c>
      <c r="R9" s="8">
        <v>259</v>
      </c>
    </row>
    <row r="14" spans="3:18">
      <c r="M14" s="2"/>
    </row>
  </sheetData>
  <mergeCells count="22"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E4:E9"/>
    <mergeCell ref="M4:M9"/>
    <mergeCell ref="G4:G9"/>
    <mergeCell ref="H4:H9"/>
    <mergeCell ref="I4:I9"/>
    <mergeCell ref="J4:J9"/>
    <mergeCell ref="K4:K9"/>
    <mergeCell ref="L4:L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32</vt:i4>
      </vt:variant>
    </vt:vector>
  </HeadingPairs>
  <TitlesOfParts>
    <vt:vector size="64" baseType="lpstr">
      <vt:lpstr>100-250(2900)</vt:lpstr>
      <vt:lpstr>100-250(1450)</vt:lpstr>
      <vt:lpstr>100-200(2900)</vt:lpstr>
      <vt:lpstr>100-200(1450)</vt:lpstr>
      <vt:lpstr>80-250(2900)</vt:lpstr>
      <vt:lpstr>80-250(1450)</vt:lpstr>
      <vt:lpstr>80-200(2900)</vt:lpstr>
      <vt:lpstr>80-200(1450)</vt:lpstr>
      <vt:lpstr>65-250(2900)</vt:lpstr>
      <vt:lpstr>65-250(1450)</vt:lpstr>
      <vt:lpstr>65-200(2900)</vt:lpstr>
      <vt:lpstr>65-200(1450)</vt:lpstr>
      <vt:lpstr>65-160(2900)</vt:lpstr>
      <vt:lpstr>65-160(1450)</vt:lpstr>
      <vt:lpstr>50-250(2900)</vt:lpstr>
      <vt:lpstr>50-250(1450)</vt:lpstr>
      <vt:lpstr>50-200(2900)</vt:lpstr>
      <vt:lpstr>50-200(1450)</vt:lpstr>
      <vt:lpstr>50-160(2900)</vt:lpstr>
      <vt:lpstr>50-160(1450)</vt:lpstr>
      <vt:lpstr>40-250(2900)</vt:lpstr>
      <vt:lpstr>40-250(1450)</vt:lpstr>
      <vt:lpstr>40-200(2900)</vt:lpstr>
      <vt:lpstr>40-200(1450)</vt:lpstr>
      <vt:lpstr>40-125(2900)</vt:lpstr>
      <vt:lpstr>40-125(1450)</vt:lpstr>
      <vt:lpstr>32-250(2900)</vt:lpstr>
      <vt:lpstr>32-250(1450)</vt:lpstr>
      <vt:lpstr>32-200(2900)</vt:lpstr>
      <vt:lpstr>32-200(1450)</vt:lpstr>
      <vt:lpstr>32-160(2900)</vt:lpstr>
      <vt:lpstr>32-160(1450)</vt:lpstr>
      <vt:lpstr>'100-200(1450)'!Print_Area</vt:lpstr>
      <vt:lpstr>'100-200(2900)'!Print_Area</vt:lpstr>
      <vt:lpstr>'100-250(1450)'!Print_Area</vt:lpstr>
      <vt:lpstr>'100-250(2900)'!Print_Area</vt:lpstr>
      <vt:lpstr>'32-160(1450)'!Print_Area</vt:lpstr>
      <vt:lpstr>'32-160(2900)'!Print_Area</vt:lpstr>
      <vt:lpstr>'32-200(1450)'!Print_Area</vt:lpstr>
      <vt:lpstr>'32-200(2900)'!Print_Area</vt:lpstr>
      <vt:lpstr>'32-250(1450)'!Print_Area</vt:lpstr>
      <vt:lpstr>'32-250(2900)'!Print_Area</vt:lpstr>
      <vt:lpstr>'40-125(1450)'!Print_Area</vt:lpstr>
      <vt:lpstr>'40-125(2900)'!Print_Area</vt:lpstr>
      <vt:lpstr>'40-200(1450)'!Print_Area</vt:lpstr>
      <vt:lpstr>'40-200(2900)'!Print_Area</vt:lpstr>
      <vt:lpstr>'40-250(1450)'!Print_Area</vt:lpstr>
      <vt:lpstr>'40-250(2900)'!Print_Area</vt:lpstr>
      <vt:lpstr>'50-160(1450)'!Print_Area</vt:lpstr>
      <vt:lpstr>'50-160(2900)'!Print_Area</vt:lpstr>
      <vt:lpstr>'50-200(1450)'!Print_Area</vt:lpstr>
      <vt:lpstr>'50-200(2900)'!Print_Area</vt:lpstr>
      <vt:lpstr>'50-250(1450)'!Print_Area</vt:lpstr>
      <vt:lpstr>'50-250(2900)'!Print_Area</vt:lpstr>
      <vt:lpstr>'65-160(1450)'!Print_Area</vt:lpstr>
      <vt:lpstr>'65-160(2900)'!Print_Area</vt:lpstr>
      <vt:lpstr>'65-200(1450)'!Print_Area</vt:lpstr>
      <vt:lpstr>'65-200(2900)'!Print_Area</vt:lpstr>
      <vt:lpstr>'65-250(1450)'!Print_Area</vt:lpstr>
      <vt:lpstr>'65-250(2900)'!Print_Area</vt:lpstr>
      <vt:lpstr>'80-200(1450)'!Print_Area</vt:lpstr>
      <vt:lpstr>'80-200(2900)'!Print_Area</vt:lpstr>
      <vt:lpstr>'80-250(1450)'!Print_Area</vt:lpstr>
      <vt:lpstr>'80-250(2900)'!Print_Area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DoubleUp</dc:creator>
  <cp:lastModifiedBy>SystemNegar</cp:lastModifiedBy>
  <cp:lastPrinted>2013-02-11T17:19:26Z</cp:lastPrinted>
  <dcterms:created xsi:type="dcterms:W3CDTF">2013-02-10T19:20:57Z</dcterms:created>
  <dcterms:modified xsi:type="dcterms:W3CDTF">2014-11-13T08:03:15Z</dcterms:modified>
</cp:coreProperties>
</file>