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tis\Desktop\جهت درج سایت\اطلاعات پمپ بابت درج سایت\"/>
    </mc:Choice>
  </mc:AlternateContent>
  <bookViews>
    <workbookView xWindow="0" yWindow="0" windowWidth="19200" windowHeight="8145"/>
  </bookViews>
  <sheets>
    <sheet name="پمپ بتن دکل" sheetId="1" r:id="rId1"/>
  </sheets>
  <definedNames>
    <definedName name="_xlnm.Print_Area" localSheetId="0">'پمپ بتن دکل'!$A$1:$T$65</definedName>
    <definedName name="_xlnm.Print_Titles" localSheetId="0">'پمپ بتن دکل'!$1:$7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<sst xmlns="http://schemas.openxmlformats.org/spreadsheetml/2006/main" count="402" uniqueCount="108">
  <si>
    <t>ردیف</t>
  </si>
  <si>
    <t>پمپ بتن دکل 19 متری / سوار ماشین بنز 911</t>
  </si>
  <si>
    <t>شرح کلی دستگاه</t>
  </si>
  <si>
    <t>مدل پمپ دکل</t>
  </si>
  <si>
    <t>مجموعه عقب</t>
  </si>
  <si>
    <t>پیتیو</t>
  </si>
  <si>
    <t>سیلندر</t>
  </si>
  <si>
    <t xml:space="preserve"> جک جلو</t>
  </si>
  <si>
    <t>جک عقب</t>
  </si>
  <si>
    <t>وضعیت دکل</t>
  </si>
  <si>
    <t>مدل ماشین</t>
  </si>
  <si>
    <t>مجوز ماشین</t>
  </si>
  <si>
    <t>تیپ ماشین</t>
  </si>
  <si>
    <t>کمپانی سازنده دکل</t>
  </si>
  <si>
    <t>مشخصات کامل و دقیق پمپ بتن دکل</t>
  </si>
  <si>
    <t>وضعیت راهوری ماشین</t>
  </si>
  <si>
    <t>پیشنهادات این مجموعه درخصوص ماشین</t>
  </si>
  <si>
    <t>پیشنهادات این مجموعه درخصوص دکل</t>
  </si>
  <si>
    <t>مشخصات کامل و دقیق ماشین حمل کننده پمپ بتن دکل</t>
  </si>
  <si>
    <t xml:space="preserve">قیمت کل ( ريال ) / پیشنهاد مجموعه </t>
  </si>
  <si>
    <t>بِسْمِ اللَّهِ الرَّحْمَنِ الرَّحِيمِ</t>
  </si>
  <si>
    <t>واحل الله البیع ( خدا بیع را حلال کرده ) : بقره سوره 2 آیه 275  و  یمحق الله الربوا  ( خداوند، ربا را نابود می‌کند ) : بقره سوره 2 آیه 276</t>
  </si>
  <si>
    <t>باور کنید ، جایگزینی جای محصولات و خدمات و قیمت های ما نیست ، آن چیزی که ما اعتقاد داریم را ببینید ، چون شما ارزشش را دارید تا صاحب بهترین ها باشید</t>
  </si>
  <si>
    <t>مشخصات کلی ماشین پمپ بتن دکل</t>
  </si>
  <si>
    <t>پیشنهاد کلی این مجموعه درخصوص این دستگاه</t>
  </si>
  <si>
    <t>راه های ارتباطی با کمپانی ساغر گستر جهت دریافت اطلاعات و خرید ماشین آلات پمپاژ بتن : سایت شرکت : www.saghargostar-co.ir  /  اینیستاگرام : mr.pump_iran@  /  شماره تماس : 8-22428675  و  09128584584</t>
  </si>
  <si>
    <t>راه های ارتباطی با کمپانی ساغر گستر جهت دریافت اطلاعات و قیمت روز و خرید ماشین آلات پمپاژ بتن : سایت شرکت : www.saghargostar-co.ir  /  اینیستاگرام : mr.pump_iran@  /  شماره تماس : 8-22428675  و  09128584584</t>
  </si>
  <si>
    <t>شویینگ آلمان</t>
  </si>
  <si>
    <t>زیر 1990</t>
  </si>
  <si>
    <t>ساطوری</t>
  </si>
  <si>
    <t>کوچک</t>
  </si>
  <si>
    <t>پروانه</t>
  </si>
  <si>
    <t>بدون شکستگی</t>
  </si>
  <si>
    <t>نیاز به سرویس دوره ای دارد</t>
  </si>
  <si>
    <t>کارت پمپ</t>
  </si>
  <si>
    <t>اتاق و موتور تعویض  و ثبت شده در شناسنامه خودرو</t>
  </si>
  <si>
    <t>نیاز به سرویس موتور و گیربکس دوره ای دارد</t>
  </si>
  <si>
    <t>قیمت مناسب ولی نیاز به هزینه های سرویس دوره ای جهت کارایی بالا دارد</t>
  </si>
  <si>
    <t>قیمت ماشین پمپ دکل( ريال ) مقطوع</t>
  </si>
  <si>
    <t xml:space="preserve">پمپ بتن دکل 21 متری / سوار ماشین لیلان </t>
  </si>
  <si>
    <t>واسط خورده و بزرگ شده</t>
  </si>
  <si>
    <t>ایکس</t>
  </si>
  <si>
    <t>آماده بکار کامل و بشرط بتن</t>
  </si>
  <si>
    <t>تک</t>
  </si>
  <si>
    <t>موتور تعویض  و ثبت شده در شناسنامه خودرو</t>
  </si>
  <si>
    <t xml:space="preserve">پمپ بتن دکل 24 متری / سوار ماشین بنز 8 سیلندر </t>
  </si>
  <si>
    <t>البا</t>
  </si>
  <si>
    <t>S</t>
  </si>
  <si>
    <t>موتور مجزا 6 سیلندر دو ایتس</t>
  </si>
  <si>
    <t xml:space="preserve">پمپ بتن دکل 24 متری / سوار ماشین بنز طرح 8 سیلندر </t>
  </si>
  <si>
    <t xml:space="preserve">پوتس مایسر </t>
  </si>
  <si>
    <t>پوتس مایسر Z بازشو</t>
  </si>
  <si>
    <t>بزرگ</t>
  </si>
  <si>
    <t>پمپ بتن دکل 28 متری / سوار ماشین ولوو زیر تخت</t>
  </si>
  <si>
    <t>شویینگ آمریکا</t>
  </si>
  <si>
    <t>جفت</t>
  </si>
  <si>
    <t>پمپ بتن دکل 28 متری / سوار ماشین بنز 6 سیلندر کوپله فابریک</t>
  </si>
  <si>
    <t>کارت باری</t>
  </si>
  <si>
    <t>دارای کارت طلایی این مجموعه</t>
  </si>
  <si>
    <t>دارای کارت نقره ای این مجموعه</t>
  </si>
  <si>
    <t>قیمت بسیار مناسب و خرید دستگاه برابر با ارزش افزوده سرمایه می باشد</t>
  </si>
  <si>
    <t>قیمت مناسب و خرید دستگاه برابر با ارزش افزوده سرمایه می باشد</t>
  </si>
  <si>
    <t>سیفا</t>
  </si>
  <si>
    <t>پمپ بتن دکل 31 متری 5 دکل / سوار ماشین آریا تحت لیسانس بنز</t>
  </si>
  <si>
    <t>نرمال</t>
  </si>
  <si>
    <t>دستگاه ارزشمندی است</t>
  </si>
  <si>
    <t>پمپ بتن دکل 31 متری 3 دکل / سوار ماشین  بنز استرلینگ</t>
  </si>
  <si>
    <t>پشت گیربکسی</t>
  </si>
  <si>
    <t>راک</t>
  </si>
  <si>
    <t xml:space="preserve">پمپ بتن دکل 32 متری / سوار ماشین بنز 8 سیلندر </t>
  </si>
  <si>
    <t xml:space="preserve">پمپ بتن دکل 32 متری / سوار ماشین بنز آتیکو </t>
  </si>
  <si>
    <t>سرمک</t>
  </si>
  <si>
    <t>4 محور</t>
  </si>
  <si>
    <t>پمپ بتن دکل 41 متری 5 دکل / سوار ماشین اسکانیا 4 محور کوپله فابریک</t>
  </si>
  <si>
    <t xml:space="preserve">پمپ بتن دکل 45 متری 5 دکل / سوار ماشین دنگ و فنگ 4 محور </t>
  </si>
  <si>
    <t>سانی</t>
  </si>
  <si>
    <t>کارت میکسر</t>
  </si>
  <si>
    <t>نرمال ولی هزینه هایی اضافی جهت تعویض پلاک دارد</t>
  </si>
  <si>
    <t>دارای کارت برنزی این مجموعه</t>
  </si>
  <si>
    <t>قیمت مناسب ولی نیاز به هزینه های اضافه بابت تعویض پلاک و نیز منع قانونی بهره برداری جاده ای دارد</t>
  </si>
  <si>
    <t>پمپ بتن دکل 24 متری روی زمین</t>
  </si>
  <si>
    <t xml:space="preserve">دکل 1 به 2 دارای شکستگی عرضی </t>
  </si>
  <si>
    <t>-</t>
  </si>
  <si>
    <t xml:space="preserve">قیمت بسیار مناسب و خرید دستگاه برابر با ارزش افزوده سرمایه می باشد </t>
  </si>
  <si>
    <t>دارای هزینه است از قبیل پمپ 12 و ترمیم شکستگی و کنترل</t>
  </si>
  <si>
    <t>پمپ بتن دکل 31 متری روی زمین</t>
  </si>
  <si>
    <t>زیر 1991</t>
  </si>
  <si>
    <t>دستگاه نسبتا ارزشمندی است</t>
  </si>
  <si>
    <t>دارای هزینه لوازم مصرفی است</t>
  </si>
  <si>
    <t>پمپ بتن دکل 32 متری روی زمین</t>
  </si>
  <si>
    <t>زیر 1992</t>
  </si>
  <si>
    <t>دکل 3 شکستگی دارد که تقویت شده</t>
  </si>
  <si>
    <t>فاقد هزینه و آماده نصب بعد از اورحال شدن است</t>
  </si>
  <si>
    <t>دارای هزینه است بدلیل خواب 10 سال روی زمین</t>
  </si>
  <si>
    <t>پمپ بتن دکل 34 متری Z بازشو روی زمین</t>
  </si>
  <si>
    <t>پمپ بتن دکل 36 متری روی زمین</t>
  </si>
  <si>
    <t>پمپ بتن دکل 37 متری روی زمین</t>
  </si>
  <si>
    <t>زوم لاین</t>
  </si>
  <si>
    <t>دارای هزینه است بدلیل خواب 2 سال روی زمین</t>
  </si>
  <si>
    <t>قیمت بسیار مناسب ولی دارای هزینه هایی بایت خواب دستگاه و اورحال نمودن می باشد</t>
  </si>
  <si>
    <t>پمپ بتن دکل 42 متری روی زمین</t>
  </si>
  <si>
    <t>دارای هزینه است بدلیل تازه وارد شدن و اورحال نشدن</t>
  </si>
  <si>
    <t>پمپ بتن دکل 43 متری روی زمین</t>
  </si>
  <si>
    <t>ایوروگیم کره</t>
  </si>
  <si>
    <t>پمپ بتن دکل 44 متری روی زمین 5 دکل</t>
  </si>
  <si>
    <t>پمپ بتن دکل 44 متری 5 دکل / سوار ماشین ولوو زیر تخت</t>
  </si>
  <si>
    <t>XCMG</t>
  </si>
  <si>
    <t>باتوجه به تغییرات قیمتی به لحاظ نوسانات بازار، قبل از هرگونه خرید و واریز وجه به حساب های معرفی شده ، اول با شماره های تماس ارایه شده ارتباط برقرار نموده و قیمت روز را مطلع گردید و سپس نسبت به خرید اقدام نمایید.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</si>
</sst>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IRLotus"/>
    </font>
    <font>
      <b/>
      <sz val="12"/>
      <color theme="1"/>
      <name val="IRLotus"/>
    </font>
    <font>
      <b/>
      <sz val="16"/>
      <color theme="1"/>
      <name val="IRLotus"/>
    </font>
    <font>
      <b/>
      <sz val="20"/>
      <color rgb="FF000000"/>
      <name val="Andalus"/>
      <charset val="178"/>
    </font>
    <font>
      <sz val="13"/>
      <color rgb="FF777777"/>
      <name val="Tahoma"/>
      <family val="2"/>
    </font>
    <font>
      <b/>
      <sz val="18"/>
      <color rgb="FFFF0000"/>
      <name val="Tahoma"/>
      <family val="2"/>
    </font>
    <font>
      <b/>
      <sz val="20"/>
      <color rgb="FFFFFF00"/>
      <name val="Andalus"/>
      <charset val="178"/>
    </font>
    <font>
      <b/>
      <sz val="36"/>
      <color rgb="FFC00000"/>
      <name val="IRLotus"/>
    </font>
    <font>
      <b/>
      <sz val="18"/>
      <color rgb="FFC00000"/>
      <name val="IRNazli"/>
    </font>
    <font>
      <sz val="11"/>
      <color theme="1"/>
      <name val="Calibri"/>
      <family val="2"/>
      <scheme val="minor"/>
    </font>
    <font>
      <b/>
      <sz val="9"/>
      <color theme="1"/>
      <name val="IRLotus"/>
    </font>
    <font>
      <b/>
      <u/>
      <sz val="22"/>
      <color rgb="FFFF0000"/>
      <name val="IRLotu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4" xfId="0" applyFont="1" applyBorder="1"/>
    <xf numFmtId="0" fontId="5" fillId="0" borderId="14" xfId="0" applyFont="1" applyBorder="1"/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1" fillId="0" borderId="0" xfId="1" applyNumberFormat="1" applyFont="1"/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" fontId="1" fillId="0" borderId="12" xfId="1" applyNumberFormat="1" applyFont="1" applyBorder="1" applyAlignment="1" applyProtection="1">
      <alignment horizontal="center" vertical="center"/>
      <protection hidden="1"/>
    </xf>
    <xf numFmtId="3" fontId="1" fillId="0" borderId="15" xfId="1" applyNumberFormat="1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>
      <alignment horizontal="center" vertical="center"/>
    </xf>
    <xf numFmtId="3" fontId="1" fillId="0" borderId="18" xfId="1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3" fontId="1" fillId="0" borderId="23" xfId="1" applyNumberFormat="1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66674</xdr:rowOff>
    </xdr:from>
    <xdr:to>
      <xdr:col>0</xdr:col>
      <xdr:colOff>1750588</xdr:colOff>
      <xdr:row>2</xdr:row>
      <xdr:rowOff>27214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4"/>
          <a:ext cx="1707696" cy="1430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view="pageBreakPreview" topLeftCell="H1" zoomScaleNormal="100" zoomScaleSheetLayoutView="100" workbookViewId="0">
      <selection activeCell="P7" sqref="P7"/>
    </sheetView>
  </sheetViews>
  <sheetFormatPr defaultRowHeight="19.5" x14ac:dyDescent="0.55000000000000004"/>
  <cols>
    <col min="1" max="1" width="30.7109375" style="2" customWidth="1"/>
    <col min="2" max="2" width="17.7109375" style="25" customWidth="1"/>
    <col min="3" max="3" width="1.7109375" style="2" customWidth="1"/>
    <col min="4" max="4" width="20.7109375" style="2" customWidth="1"/>
    <col min="5" max="5" width="18.7109375" style="2" customWidth="1"/>
    <col min="6" max="8" width="10.7109375" style="2" customWidth="1"/>
    <col min="9" max="9" width="1.7109375" style="2" customWidth="1"/>
    <col min="10" max="10" width="20.7109375" style="2" customWidth="1"/>
    <col min="11" max="11" width="14.7109375" style="2" customWidth="1"/>
    <col min="12" max="13" width="9.7109375" style="2" customWidth="1"/>
    <col min="14" max="14" width="7.7109375" style="2" customWidth="1"/>
    <col min="15" max="15" width="12.7109375" style="2" customWidth="1"/>
    <col min="16" max="17" width="9.7109375" style="2" customWidth="1"/>
    <col min="18" max="18" width="12.7109375" style="2" customWidth="1"/>
    <col min="19" max="19" width="47.7109375" style="2" customWidth="1"/>
    <col min="20" max="20" width="5.7109375" style="2" customWidth="1"/>
    <col min="21" max="16384" width="9.140625" style="2"/>
  </cols>
  <sheetData>
    <row r="1" spans="1:20" ht="76.5" customHeight="1" x14ac:dyDescent="0.55000000000000004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39.950000000000003" customHeight="1" x14ac:dyDescent="0.5500000000000000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39.950000000000003" customHeight="1" x14ac:dyDescent="0.55000000000000004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0.100000000000001" customHeight="1" thickBot="1" x14ac:dyDescent="0.6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s="3" customFormat="1" ht="60" customHeight="1" thickTop="1" thickBot="1" x14ac:dyDescent="0.3">
      <c r="A5" s="54" t="s">
        <v>19</v>
      </c>
      <c r="B5" s="56"/>
      <c r="D5" s="54" t="s">
        <v>18</v>
      </c>
      <c r="E5" s="55"/>
      <c r="F5" s="55"/>
      <c r="G5" s="55"/>
      <c r="H5" s="56"/>
      <c r="J5" s="53" t="s">
        <v>14</v>
      </c>
      <c r="K5" s="51"/>
      <c r="L5" s="51"/>
      <c r="M5" s="51"/>
      <c r="N5" s="51"/>
      <c r="O5" s="51"/>
      <c r="P5" s="51"/>
      <c r="Q5" s="51"/>
      <c r="R5" s="60"/>
      <c r="S5" s="53" t="s">
        <v>23</v>
      </c>
      <c r="T5" s="52"/>
    </row>
    <row r="6" spans="1:20" s="3" customFormat="1" ht="15" customHeight="1" thickTop="1" thickBo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s="4" customFormat="1" ht="80.099999999999994" customHeight="1" thickTop="1" thickBot="1" x14ac:dyDescent="0.3">
      <c r="A7" s="6" t="s">
        <v>24</v>
      </c>
      <c r="B7" s="24" t="s">
        <v>38</v>
      </c>
      <c r="C7" s="7"/>
      <c r="D7" s="6" t="s">
        <v>16</v>
      </c>
      <c r="E7" s="11" t="s">
        <v>15</v>
      </c>
      <c r="F7" s="11" t="s">
        <v>11</v>
      </c>
      <c r="G7" s="11" t="s">
        <v>12</v>
      </c>
      <c r="H7" s="12" t="s">
        <v>10</v>
      </c>
      <c r="I7" s="10"/>
      <c r="J7" s="6" t="s">
        <v>17</v>
      </c>
      <c r="K7" s="8" t="s">
        <v>9</v>
      </c>
      <c r="L7" s="8" t="s">
        <v>8</v>
      </c>
      <c r="M7" s="8" t="s">
        <v>7</v>
      </c>
      <c r="N7" s="8" t="s">
        <v>6</v>
      </c>
      <c r="O7" s="11" t="s">
        <v>5</v>
      </c>
      <c r="P7" s="11" t="s">
        <v>4</v>
      </c>
      <c r="Q7" s="11" t="s">
        <v>3</v>
      </c>
      <c r="R7" s="11" t="s">
        <v>13</v>
      </c>
      <c r="S7" s="8" t="s">
        <v>2</v>
      </c>
      <c r="T7" s="9" t="s">
        <v>0</v>
      </c>
    </row>
    <row r="8" spans="1:20" s="1" customFormat="1" ht="30" customHeight="1" thickTop="1" x14ac:dyDescent="0.25">
      <c r="A8" s="23" t="s">
        <v>37</v>
      </c>
      <c r="B8" s="29">
        <f>2850000000+500000000</f>
        <v>3350000000</v>
      </c>
      <c r="C8" s="5"/>
      <c r="D8" s="23" t="s">
        <v>36</v>
      </c>
      <c r="E8" s="22" t="s">
        <v>35</v>
      </c>
      <c r="F8" s="14" t="s">
        <v>34</v>
      </c>
      <c r="G8" s="14">
        <v>911</v>
      </c>
      <c r="H8" s="15">
        <v>1363</v>
      </c>
      <c r="I8" s="5"/>
      <c r="J8" s="13" t="s">
        <v>33</v>
      </c>
      <c r="K8" s="14" t="s">
        <v>32</v>
      </c>
      <c r="L8" s="14" t="s">
        <v>31</v>
      </c>
      <c r="M8" s="14" t="s">
        <v>31</v>
      </c>
      <c r="N8" s="14">
        <v>180</v>
      </c>
      <c r="O8" s="14" t="s">
        <v>30</v>
      </c>
      <c r="P8" s="14" t="s">
        <v>29</v>
      </c>
      <c r="Q8" s="14" t="s">
        <v>28</v>
      </c>
      <c r="R8" s="14" t="s">
        <v>27</v>
      </c>
      <c r="S8" s="14" t="s">
        <v>1</v>
      </c>
      <c r="T8" s="15">
        <v>1</v>
      </c>
    </row>
    <row r="9" spans="1:20" s="1" customFormat="1" ht="30" customHeight="1" x14ac:dyDescent="0.25">
      <c r="A9" s="27" t="s">
        <v>60</v>
      </c>
      <c r="B9" s="30">
        <f>3500000000+600000000</f>
        <v>4100000000</v>
      </c>
      <c r="D9" s="16" t="s">
        <v>58</v>
      </c>
      <c r="E9" s="26" t="s">
        <v>44</v>
      </c>
      <c r="F9" s="17" t="s">
        <v>34</v>
      </c>
      <c r="G9" s="17" t="s">
        <v>43</v>
      </c>
      <c r="H9" s="18">
        <v>1353</v>
      </c>
      <c r="J9" s="16" t="s">
        <v>42</v>
      </c>
      <c r="K9" s="17" t="s">
        <v>32</v>
      </c>
      <c r="L9" s="17" t="s">
        <v>41</v>
      </c>
      <c r="M9" s="17" t="s">
        <v>41</v>
      </c>
      <c r="N9" s="17">
        <v>180</v>
      </c>
      <c r="O9" s="26" t="s">
        <v>40</v>
      </c>
      <c r="P9" s="17" t="s">
        <v>29</v>
      </c>
      <c r="Q9" s="17" t="s">
        <v>28</v>
      </c>
      <c r="R9" s="17" t="s">
        <v>27</v>
      </c>
      <c r="S9" s="17" t="s">
        <v>39</v>
      </c>
      <c r="T9" s="18">
        <v>2</v>
      </c>
    </row>
    <row r="10" spans="1:20" s="1" customFormat="1" ht="30" customHeight="1" x14ac:dyDescent="0.25">
      <c r="A10" s="27" t="s">
        <v>61</v>
      </c>
      <c r="B10" s="30">
        <f>5500000000+700000000</f>
        <v>6200000000</v>
      </c>
      <c r="D10" s="16" t="s">
        <v>59</v>
      </c>
      <c r="E10" s="26" t="s">
        <v>35</v>
      </c>
      <c r="F10" s="17" t="s">
        <v>34</v>
      </c>
      <c r="G10" s="17" t="s">
        <v>43</v>
      </c>
      <c r="H10" s="18">
        <v>1354</v>
      </c>
      <c r="J10" s="16" t="s">
        <v>42</v>
      </c>
      <c r="K10" s="17" t="s">
        <v>32</v>
      </c>
      <c r="L10" s="17" t="s">
        <v>41</v>
      </c>
      <c r="M10" s="17" t="s">
        <v>41</v>
      </c>
      <c r="N10" s="17">
        <v>180</v>
      </c>
      <c r="O10" s="26" t="s">
        <v>48</v>
      </c>
      <c r="P10" s="17" t="s">
        <v>47</v>
      </c>
      <c r="Q10" s="17" t="s">
        <v>28</v>
      </c>
      <c r="R10" s="17" t="s">
        <v>51</v>
      </c>
      <c r="S10" s="17" t="s">
        <v>45</v>
      </c>
      <c r="T10" s="18">
        <v>3</v>
      </c>
    </row>
    <row r="11" spans="1:20" s="1" customFormat="1" ht="30" customHeight="1" x14ac:dyDescent="0.25">
      <c r="A11" s="27" t="s">
        <v>60</v>
      </c>
      <c r="B11" s="30">
        <f>4700000000+1000000000</f>
        <v>5700000000</v>
      </c>
      <c r="D11" s="16" t="s">
        <v>58</v>
      </c>
      <c r="E11" s="26" t="s">
        <v>44</v>
      </c>
      <c r="F11" s="17" t="s">
        <v>34</v>
      </c>
      <c r="G11" s="17" t="s">
        <v>43</v>
      </c>
      <c r="H11" s="18">
        <v>1367</v>
      </c>
      <c r="J11" s="16" t="s">
        <v>42</v>
      </c>
      <c r="K11" s="17" t="s">
        <v>32</v>
      </c>
      <c r="L11" s="17" t="s">
        <v>41</v>
      </c>
      <c r="M11" s="17" t="s">
        <v>41</v>
      </c>
      <c r="N11" s="17">
        <v>180</v>
      </c>
      <c r="O11" s="17" t="s">
        <v>52</v>
      </c>
      <c r="P11" s="17" t="s">
        <v>29</v>
      </c>
      <c r="Q11" s="17" t="s">
        <v>28</v>
      </c>
      <c r="R11" s="17" t="s">
        <v>51</v>
      </c>
      <c r="S11" s="17" t="s">
        <v>49</v>
      </c>
      <c r="T11" s="18">
        <v>4</v>
      </c>
    </row>
    <row r="12" spans="1:20" s="1" customFormat="1" ht="30" customHeight="1" x14ac:dyDescent="0.25">
      <c r="A12" s="27" t="s">
        <v>60</v>
      </c>
      <c r="B12" s="30">
        <f>7500000000+1000000000</f>
        <v>8500000000</v>
      </c>
      <c r="D12" s="16" t="s">
        <v>58</v>
      </c>
      <c r="E12" s="26" t="s">
        <v>35</v>
      </c>
      <c r="F12" s="17" t="s">
        <v>34</v>
      </c>
      <c r="G12" s="17" t="s">
        <v>55</v>
      </c>
      <c r="H12" s="18">
        <v>1356</v>
      </c>
      <c r="J12" s="16" t="s">
        <v>42</v>
      </c>
      <c r="K12" s="17" t="s">
        <v>32</v>
      </c>
      <c r="L12" s="17" t="s">
        <v>41</v>
      </c>
      <c r="M12" s="17" t="s">
        <v>31</v>
      </c>
      <c r="N12" s="17">
        <v>180</v>
      </c>
      <c r="O12" s="17" t="s">
        <v>52</v>
      </c>
      <c r="P12" s="17" t="s">
        <v>29</v>
      </c>
      <c r="Q12" s="17">
        <v>1991</v>
      </c>
      <c r="R12" s="17" t="s">
        <v>54</v>
      </c>
      <c r="S12" s="17" t="s">
        <v>53</v>
      </c>
      <c r="T12" s="18">
        <v>5</v>
      </c>
    </row>
    <row r="13" spans="1:20" s="1" customFormat="1" ht="30" customHeight="1" x14ac:dyDescent="0.25">
      <c r="A13" s="27" t="s">
        <v>60</v>
      </c>
      <c r="B13" s="30">
        <f>6000000000+500000000</f>
        <v>6500000000</v>
      </c>
      <c r="D13" s="16" t="s">
        <v>59</v>
      </c>
      <c r="E13" s="26" t="s">
        <v>35</v>
      </c>
      <c r="F13" s="17" t="s">
        <v>57</v>
      </c>
      <c r="G13" s="17" t="s">
        <v>55</v>
      </c>
      <c r="H13" s="18">
        <v>1354</v>
      </c>
      <c r="J13" s="16" t="s">
        <v>42</v>
      </c>
      <c r="K13" s="17" t="s">
        <v>32</v>
      </c>
      <c r="L13" s="17" t="s">
        <v>31</v>
      </c>
      <c r="M13" s="17" t="s">
        <v>31</v>
      </c>
      <c r="N13" s="17">
        <v>180</v>
      </c>
      <c r="O13" s="17" t="s">
        <v>52</v>
      </c>
      <c r="P13" s="17" t="s">
        <v>29</v>
      </c>
      <c r="Q13" s="17" t="s">
        <v>28</v>
      </c>
      <c r="R13" s="17" t="s">
        <v>27</v>
      </c>
      <c r="S13" s="17" t="s">
        <v>56</v>
      </c>
      <c r="T13" s="18">
        <v>6</v>
      </c>
    </row>
    <row r="14" spans="1:20" s="1" customFormat="1" ht="30" customHeight="1" x14ac:dyDescent="0.25">
      <c r="A14" s="27" t="s">
        <v>65</v>
      </c>
      <c r="B14" s="30">
        <f>17000000000+1500000000</f>
        <v>18500000000</v>
      </c>
      <c r="D14" s="16" t="s">
        <v>58</v>
      </c>
      <c r="E14" s="26" t="s">
        <v>64</v>
      </c>
      <c r="F14" s="17" t="s">
        <v>34</v>
      </c>
      <c r="G14" s="17" t="s">
        <v>55</v>
      </c>
      <c r="H14" s="18">
        <v>2001</v>
      </c>
      <c r="J14" s="16" t="s">
        <v>42</v>
      </c>
      <c r="K14" s="17" t="s">
        <v>32</v>
      </c>
      <c r="L14" s="17" t="s">
        <v>41</v>
      </c>
      <c r="M14" s="17" t="s">
        <v>41</v>
      </c>
      <c r="N14" s="17">
        <v>200</v>
      </c>
      <c r="O14" s="17" t="s">
        <v>52</v>
      </c>
      <c r="P14" s="17" t="s">
        <v>47</v>
      </c>
      <c r="Q14" s="17">
        <v>2001</v>
      </c>
      <c r="R14" s="17" t="s">
        <v>62</v>
      </c>
      <c r="S14" s="17" t="s">
        <v>63</v>
      </c>
      <c r="T14" s="18">
        <v>7</v>
      </c>
    </row>
    <row r="15" spans="1:20" s="1" customFormat="1" ht="30" customHeight="1" x14ac:dyDescent="0.25">
      <c r="A15" s="27" t="s">
        <v>37</v>
      </c>
      <c r="B15" s="30">
        <f>6000000000+1000000000</f>
        <v>7000000000</v>
      </c>
      <c r="D15" s="27" t="s">
        <v>36</v>
      </c>
      <c r="E15" s="26" t="s">
        <v>35</v>
      </c>
      <c r="F15" s="17" t="s">
        <v>57</v>
      </c>
      <c r="G15" s="17" t="s">
        <v>55</v>
      </c>
      <c r="H15" s="18">
        <v>1355</v>
      </c>
      <c r="J15" s="16" t="s">
        <v>33</v>
      </c>
      <c r="K15" s="17" t="s">
        <v>32</v>
      </c>
      <c r="L15" s="17" t="s">
        <v>31</v>
      </c>
      <c r="M15" s="17" t="s">
        <v>31</v>
      </c>
      <c r="N15" s="17">
        <v>180</v>
      </c>
      <c r="O15" s="17" t="s">
        <v>67</v>
      </c>
      <c r="P15" s="17" t="s">
        <v>29</v>
      </c>
      <c r="Q15" s="17" t="s">
        <v>28</v>
      </c>
      <c r="R15" s="17" t="s">
        <v>27</v>
      </c>
      <c r="S15" s="17" t="s">
        <v>66</v>
      </c>
      <c r="T15" s="18">
        <v>8</v>
      </c>
    </row>
    <row r="16" spans="1:20" s="1" customFormat="1" ht="30" customHeight="1" x14ac:dyDescent="0.25">
      <c r="A16" s="27" t="s">
        <v>60</v>
      </c>
      <c r="B16" s="30">
        <f>8500000000+1000000000</f>
        <v>9500000000</v>
      </c>
      <c r="D16" s="16" t="s">
        <v>58</v>
      </c>
      <c r="E16" s="26" t="s">
        <v>44</v>
      </c>
      <c r="F16" s="17" t="s">
        <v>34</v>
      </c>
      <c r="G16" s="17" t="s">
        <v>55</v>
      </c>
      <c r="H16" s="18">
        <v>1350</v>
      </c>
      <c r="J16" s="16" t="s">
        <v>42</v>
      </c>
      <c r="K16" s="17" t="s">
        <v>32</v>
      </c>
      <c r="L16" s="17" t="s">
        <v>31</v>
      </c>
      <c r="M16" s="17" t="s">
        <v>31</v>
      </c>
      <c r="N16" s="17">
        <v>180</v>
      </c>
      <c r="O16" s="17" t="s">
        <v>30</v>
      </c>
      <c r="P16" s="17" t="s">
        <v>68</v>
      </c>
      <c r="Q16" s="17" t="s">
        <v>28</v>
      </c>
      <c r="R16" s="17" t="s">
        <v>27</v>
      </c>
      <c r="S16" s="17" t="s">
        <v>66</v>
      </c>
      <c r="T16" s="18">
        <v>9</v>
      </c>
    </row>
    <row r="17" spans="1:20" s="1" customFormat="1" ht="30" customHeight="1" x14ac:dyDescent="0.25">
      <c r="A17" s="27" t="s">
        <v>65</v>
      </c>
      <c r="B17" s="30">
        <f>20000000000+2000000000</f>
        <v>22000000000</v>
      </c>
      <c r="D17" s="16" t="s">
        <v>58</v>
      </c>
      <c r="E17" s="17" t="s">
        <v>64</v>
      </c>
      <c r="F17" s="17" t="s">
        <v>34</v>
      </c>
      <c r="G17" s="17" t="s">
        <v>55</v>
      </c>
      <c r="H17" s="18">
        <v>1377</v>
      </c>
      <c r="J17" s="16" t="s">
        <v>42</v>
      </c>
      <c r="K17" s="17" t="s">
        <v>32</v>
      </c>
      <c r="L17" s="17" t="s">
        <v>41</v>
      </c>
      <c r="M17" s="17" t="s">
        <v>31</v>
      </c>
      <c r="N17" s="17">
        <v>230</v>
      </c>
      <c r="O17" s="17" t="s">
        <v>52</v>
      </c>
      <c r="P17" s="17" t="s">
        <v>68</v>
      </c>
      <c r="Q17" s="17">
        <v>1993</v>
      </c>
      <c r="R17" s="17" t="s">
        <v>54</v>
      </c>
      <c r="S17" s="17" t="s">
        <v>69</v>
      </c>
      <c r="T17" s="18">
        <v>10</v>
      </c>
    </row>
    <row r="18" spans="1:20" s="1" customFormat="1" ht="30" customHeight="1" x14ac:dyDescent="0.25">
      <c r="A18" s="27" t="s">
        <v>65</v>
      </c>
      <c r="B18" s="30">
        <f>25000000000+2000000000</f>
        <v>27000000000</v>
      </c>
      <c r="D18" s="16" t="s">
        <v>58</v>
      </c>
      <c r="E18" s="17" t="s">
        <v>64</v>
      </c>
      <c r="F18" s="17" t="s">
        <v>34</v>
      </c>
      <c r="G18" s="17" t="s">
        <v>55</v>
      </c>
      <c r="H18" s="18">
        <v>1384</v>
      </c>
      <c r="J18" s="16" t="s">
        <v>42</v>
      </c>
      <c r="K18" s="17" t="s">
        <v>32</v>
      </c>
      <c r="L18" s="17" t="s">
        <v>41</v>
      </c>
      <c r="M18" s="17" t="s">
        <v>41</v>
      </c>
      <c r="N18" s="17">
        <v>200</v>
      </c>
      <c r="O18" s="17" t="s">
        <v>52</v>
      </c>
      <c r="P18" s="17" t="s">
        <v>68</v>
      </c>
      <c r="Q18" s="17">
        <v>1995</v>
      </c>
      <c r="R18" s="17" t="s">
        <v>27</v>
      </c>
      <c r="S18" s="17" t="s">
        <v>70</v>
      </c>
      <c r="T18" s="18">
        <v>11</v>
      </c>
    </row>
    <row r="19" spans="1:20" s="1" customFormat="1" ht="30" customHeight="1" x14ac:dyDescent="0.25">
      <c r="A19" s="16" t="s">
        <v>65</v>
      </c>
      <c r="B19" s="30">
        <f>33000000000+2000000000</f>
        <v>35000000000</v>
      </c>
      <c r="D19" s="16" t="s">
        <v>58</v>
      </c>
      <c r="E19" s="17" t="s">
        <v>64</v>
      </c>
      <c r="F19" s="17" t="s">
        <v>34</v>
      </c>
      <c r="G19" s="17" t="s">
        <v>72</v>
      </c>
      <c r="H19" s="18">
        <v>2001</v>
      </c>
      <c r="J19" s="16" t="s">
        <v>42</v>
      </c>
      <c r="K19" s="17" t="s">
        <v>32</v>
      </c>
      <c r="L19" s="17" t="s">
        <v>41</v>
      </c>
      <c r="M19" s="17" t="s">
        <v>41</v>
      </c>
      <c r="N19" s="17">
        <v>250</v>
      </c>
      <c r="O19" s="17" t="s">
        <v>52</v>
      </c>
      <c r="P19" s="17" t="s">
        <v>47</v>
      </c>
      <c r="Q19" s="17">
        <v>2001</v>
      </c>
      <c r="R19" s="17" t="s">
        <v>71</v>
      </c>
      <c r="S19" s="17" t="s">
        <v>73</v>
      </c>
      <c r="T19" s="18">
        <v>12</v>
      </c>
    </row>
    <row r="20" spans="1:20" s="1" customFormat="1" ht="30" customHeight="1" x14ac:dyDescent="0.25">
      <c r="A20" s="28" t="s">
        <v>79</v>
      </c>
      <c r="B20" s="30">
        <f>17000000000+1500000000</f>
        <v>18500000000</v>
      </c>
      <c r="D20" s="16" t="s">
        <v>78</v>
      </c>
      <c r="E20" s="26" t="s">
        <v>77</v>
      </c>
      <c r="F20" s="17" t="s">
        <v>76</v>
      </c>
      <c r="G20" s="17" t="s">
        <v>72</v>
      </c>
      <c r="H20" s="18">
        <v>1390</v>
      </c>
      <c r="J20" s="16" t="s">
        <v>42</v>
      </c>
      <c r="K20" s="17" t="s">
        <v>32</v>
      </c>
      <c r="L20" s="17" t="s">
        <v>31</v>
      </c>
      <c r="M20" s="17" t="s">
        <v>31</v>
      </c>
      <c r="N20" s="17">
        <v>230</v>
      </c>
      <c r="O20" s="17" t="s">
        <v>52</v>
      </c>
      <c r="P20" s="17" t="s">
        <v>47</v>
      </c>
      <c r="Q20" s="17">
        <v>2005</v>
      </c>
      <c r="R20" s="17" t="s">
        <v>75</v>
      </c>
      <c r="S20" s="17" t="s">
        <v>74</v>
      </c>
      <c r="T20" s="18">
        <v>13</v>
      </c>
    </row>
    <row r="21" spans="1:20" s="1" customFormat="1" ht="30" customHeight="1" x14ac:dyDescent="0.25">
      <c r="A21" s="27" t="s">
        <v>83</v>
      </c>
      <c r="B21" s="30">
        <f>2200000000+750000000</f>
        <v>2950000000</v>
      </c>
      <c r="D21" s="16" t="s">
        <v>82</v>
      </c>
      <c r="E21" s="17" t="s">
        <v>82</v>
      </c>
      <c r="F21" s="17" t="s">
        <v>82</v>
      </c>
      <c r="G21" s="17" t="s">
        <v>82</v>
      </c>
      <c r="H21" s="18" t="s">
        <v>82</v>
      </c>
      <c r="J21" s="27" t="s">
        <v>84</v>
      </c>
      <c r="K21" s="26" t="s">
        <v>81</v>
      </c>
      <c r="L21" s="17" t="s">
        <v>41</v>
      </c>
      <c r="M21" s="17" t="s">
        <v>31</v>
      </c>
      <c r="N21" s="17">
        <v>180</v>
      </c>
      <c r="O21" s="17" t="s">
        <v>52</v>
      </c>
      <c r="P21" s="17" t="s">
        <v>68</v>
      </c>
      <c r="Q21" s="17" t="s">
        <v>28</v>
      </c>
      <c r="R21" s="17" t="s">
        <v>27</v>
      </c>
      <c r="S21" s="17" t="s">
        <v>80</v>
      </c>
      <c r="T21" s="18">
        <v>14</v>
      </c>
    </row>
    <row r="22" spans="1:20" s="1" customFormat="1" ht="30" customHeight="1" x14ac:dyDescent="0.25">
      <c r="A22" s="16" t="s">
        <v>87</v>
      </c>
      <c r="B22" s="30">
        <f>3500000000+700000000</f>
        <v>4200000000</v>
      </c>
      <c r="D22" s="16" t="s">
        <v>82</v>
      </c>
      <c r="E22" s="17" t="s">
        <v>82</v>
      </c>
      <c r="F22" s="17" t="s">
        <v>82</v>
      </c>
      <c r="G22" s="17" t="s">
        <v>82</v>
      </c>
      <c r="H22" s="18" t="s">
        <v>82</v>
      </c>
      <c r="J22" s="27" t="s">
        <v>88</v>
      </c>
      <c r="K22" s="17" t="s">
        <v>32</v>
      </c>
      <c r="L22" s="17" t="s">
        <v>31</v>
      </c>
      <c r="M22" s="17" t="s">
        <v>31</v>
      </c>
      <c r="N22" s="17">
        <v>180</v>
      </c>
      <c r="O22" s="17" t="s">
        <v>67</v>
      </c>
      <c r="P22" s="17" t="s">
        <v>29</v>
      </c>
      <c r="Q22" s="17" t="s">
        <v>86</v>
      </c>
      <c r="R22" s="17" t="s">
        <v>27</v>
      </c>
      <c r="S22" s="17" t="s">
        <v>85</v>
      </c>
      <c r="T22" s="18">
        <v>15</v>
      </c>
    </row>
    <row r="23" spans="1:20" s="1" customFormat="1" ht="30" customHeight="1" x14ac:dyDescent="0.25">
      <c r="A23" s="27" t="s">
        <v>83</v>
      </c>
      <c r="B23" s="30">
        <f>4000000000+600000000</f>
        <v>4600000000</v>
      </c>
      <c r="D23" s="16" t="s">
        <v>82</v>
      </c>
      <c r="E23" s="17" t="s">
        <v>82</v>
      </c>
      <c r="F23" s="17" t="s">
        <v>82</v>
      </c>
      <c r="G23" s="17" t="s">
        <v>82</v>
      </c>
      <c r="H23" s="18" t="s">
        <v>82</v>
      </c>
      <c r="J23" s="27" t="s">
        <v>92</v>
      </c>
      <c r="K23" s="26" t="s">
        <v>91</v>
      </c>
      <c r="L23" s="17" t="s">
        <v>41</v>
      </c>
      <c r="M23" s="17" t="s">
        <v>31</v>
      </c>
      <c r="N23" s="17">
        <v>180</v>
      </c>
      <c r="O23" s="17" t="s">
        <v>52</v>
      </c>
      <c r="P23" s="17" t="s">
        <v>68</v>
      </c>
      <c r="Q23" s="17" t="s">
        <v>90</v>
      </c>
      <c r="R23" s="17" t="s">
        <v>62</v>
      </c>
      <c r="S23" s="17" t="s">
        <v>89</v>
      </c>
      <c r="T23" s="18">
        <v>16</v>
      </c>
    </row>
    <row r="24" spans="1:20" s="1" customFormat="1" ht="30" customHeight="1" x14ac:dyDescent="0.25">
      <c r="A24" s="27" t="s">
        <v>83</v>
      </c>
      <c r="B24" s="30">
        <f>2500000000+2000000000</f>
        <v>4500000000</v>
      </c>
      <c r="D24" s="16" t="s">
        <v>82</v>
      </c>
      <c r="E24" s="17" t="s">
        <v>82</v>
      </c>
      <c r="F24" s="17" t="s">
        <v>82</v>
      </c>
      <c r="G24" s="17" t="s">
        <v>82</v>
      </c>
      <c r="H24" s="18" t="s">
        <v>82</v>
      </c>
      <c r="J24" s="27" t="s">
        <v>93</v>
      </c>
      <c r="K24" s="17" t="s">
        <v>32</v>
      </c>
      <c r="L24" s="17" t="s">
        <v>41</v>
      </c>
      <c r="M24" s="17" t="s">
        <v>31</v>
      </c>
      <c r="N24" s="17">
        <v>180</v>
      </c>
      <c r="O24" s="17" t="s">
        <v>52</v>
      </c>
      <c r="P24" s="17" t="s">
        <v>68</v>
      </c>
      <c r="Q24" s="17">
        <v>1998</v>
      </c>
      <c r="R24" s="17" t="s">
        <v>46</v>
      </c>
      <c r="S24" s="17" t="s">
        <v>94</v>
      </c>
      <c r="T24" s="18">
        <v>17</v>
      </c>
    </row>
    <row r="25" spans="1:20" s="1" customFormat="1" ht="30" customHeight="1" x14ac:dyDescent="0.25">
      <c r="A25" s="27" t="s">
        <v>83</v>
      </c>
      <c r="B25" s="30">
        <f>7600000000+800000000</f>
        <v>8400000000</v>
      </c>
      <c r="D25" s="16" t="s">
        <v>82</v>
      </c>
      <c r="E25" s="17" t="s">
        <v>82</v>
      </c>
      <c r="F25" s="17" t="s">
        <v>82</v>
      </c>
      <c r="G25" s="17" t="s">
        <v>82</v>
      </c>
      <c r="H25" s="18" t="s">
        <v>82</v>
      </c>
      <c r="J25" s="16" t="s">
        <v>42</v>
      </c>
      <c r="K25" s="17" t="s">
        <v>32</v>
      </c>
      <c r="L25" s="17" t="s">
        <v>41</v>
      </c>
      <c r="M25" s="17" t="s">
        <v>41</v>
      </c>
      <c r="N25" s="17">
        <v>230</v>
      </c>
      <c r="O25" s="17" t="s">
        <v>52</v>
      </c>
      <c r="P25" s="17" t="s">
        <v>47</v>
      </c>
      <c r="Q25" s="17">
        <v>2003</v>
      </c>
      <c r="R25" s="17" t="s">
        <v>50</v>
      </c>
      <c r="S25" s="17" t="s">
        <v>95</v>
      </c>
      <c r="T25" s="18">
        <v>18</v>
      </c>
    </row>
    <row r="26" spans="1:20" s="1" customFormat="1" ht="30" customHeight="1" x14ac:dyDescent="0.25">
      <c r="A26" s="27" t="s">
        <v>83</v>
      </c>
      <c r="B26" s="30">
        <f>9000000000+1500000000</f>
        <v>10500000000</v>
      </c>
      <c r="D26" s="16" t="s">
        <v>82</v>
      </c>
      <c r="E26" s="17" t="s">
        <v>82</v>
      </c>
      <c r="F26" s="17" t="s">
        <v>82</v>
      </c>
      <c r="G26" s="17" t="s">
        <v>82</v>
      </c>
      <c r="H26" s="18" t="s">
        <v>82</v>
      </c>
      <c r="J26" s="16" t="s">
        <v>42</v>
      </c>
      <c r="K26" s="17" t="s">
        <v>32</v>
      </c>
      <c r="L26" s="17" t="s">
        <v>41</v>
      </c>
      <c r="M26" s="17" t="s">
        <v>41</v>
      </c>
      <c r="N26" s="17">
        <v>230</v>
      </c>
      <c r="O26" s="17" t="s">
        <v>52</v>
      </c>
      <c r="P26" s="17" t="s">
        <v>47</v>
      </c>
      <c r="Q26" s="17">
        <v>2005</v>
      </c>
      <c r="R26" s="17" t="s">
        <v>71</v>
      </c>
      <c r="S26" s="17" t="s">
        <v>95</v>
      </c>
      <c r="T26" s="18">
        <v>19</v>
      </c>
    </row>
    <row r="27" spans="1:20" s="1" customFormat="1" ht="30" customHeight="1" x14ac:dyDescent="0.25">
      <c r="A27" s="27" t="s">
        <v>99</v>
      </c>
      <c r="B27" s="30">
        <f>6800000000+700000000</f>
        <v>7500000000</v>
      </c>
      <c r="D27" s="16" t="s">
        <v>82</v>
      </c>
      <c r="E27" s="17" t="s">
        <v>82</v>
      </c>
      <c r="F27" s="17" t="s">
        <v>82</v>
      </c>
      <c r="G27" s="17" t="s">
        <v>82</v>
      </c>
      <c r="H27" s="18" t="s">
        <v>82</v>
      </c>
      <c r="J27" s="27" t="s">
        <v>98</v>
      </c>
      <c r="K27" s="17" t="s">
        <v>32</v>
      </c>
      <c r="L27" s="17" t="s">
        <v>31</v>
      </c>
      <c r="M27" s="17" t="s">
        <v>31</v>
      </c>
      <c r="N27" s="17">
        <v>200</v>
      </c>
      <c r="O27" s="17" t="s">
        <v>30</v>
      </c>
      <c r="P27" s="17" t="s">
        <v>47</v>
      </c>
      <c r="Q27" s="17">
        <v>2004</v>
      </c>
      <c r="R27" s="17" t="s">
        <v>97</v>
      </c>
      <c r="S27" s="17" t="s">
        <v>96</v>
      </c>
      <c r="T27" s="18">
        <v>20</v>
      </c>
    </row>
    <row r="28" spans="1:20" s="1" customFormat="1" ht="30" customHeight="1" x14ac:dyDescent="0.25">
      <c r="A28" s="27" t="s">
        <v>99</v>
      </c>
      <c r="B28" s="30">
        <f>6800000000+700000000</f>
        <v>7500000000</v>
      </c>
      <c r="D28" s="16" t="s">
        <v>82</v>
      </c>
      <c r="E28" s="17" t="s">
        <v>82</v>
      </c>
      <c r="F28" s="17" t="s">
        <v>82</v>
      </c>
      <c r="G28" s="17" t="s">
        <v>82</v>
      </c>
      <c r="H28" s="18" t="s">
        <v>82</v>
      </c>
      <c r="J28" s="27" t="s">
        <v>98</v>
      </c>
      <c r="K28" s="17" t="s">
        <v>32</v>
      </c>
      <c r="L28" s="17" t="s">
        <v>31</v>
      </c>
      <c r="M28" s="17" t="s">
        <v>31</v>
      </c>
      <c r="N28" s="17">
        <v>200</v>
      </c>
      <c r="O28" s="17" t="s">
        <v>30</v>
      </c>
      <c r="P28" s="17" t="s">
        <v>47</v>
      </c>
      <c r="Q28" s="17">
        <v>2004</v>
      </c>
      <c r="R28" s="17" t="s">
        <v>75</v>
      </c>
      <c r="S28" s="17" t="s">
        <v>96</v>
      </c>
      <c r="T28" s="18">
        <v>21</v>
      </c>
    </row>
    <row r="29" spans="1:20" s="1" customFormat="1" ht="30" customHeight="1" x14ac:dyDescent="0.25">
      <c r="A29" s="27" t="s">
        <v>99</v>
      </c>
      <c r="B29" s="30">
        <f>8900000000+850000000</f>
        <v>9750000000</v>
      </c>
      <c r="D29" s="16" t="s">
        <v>82</v>
      </c>
      <c r="E29" s="17" t="s">
        <v>82</v>
      </c>
      <c r="F29" s="17" t="s">
        <v>82</v>
      </c>
      <c r="G29" s="17" t="s">
        <v>82</v>
      </c>
      <c r="H29" s="18" t="s">
        <v>82</v>
      </c>
      <c r="J29" s="27" t="s">
        <v>98</v>
      </c>
      <c r="K29" s="17" t="s">
        <v>32</v>
      </c>
      <c r="L29" s="17" t="s">
        <v>31</v>
      </c>
      <c r="M29" s="17" t="s">
        <v>31</v>
      </c>
      <c r="N29" s="17">
        <v>230</v>
      </c>
      <c r="O29" s="17" t="s">
        <v>30</v>
      </c>
      <c r="P29" s="17" t="s">
        <v>47</v>
      </c>
      <c r="Q29" s="17">
        <v>2005</v>
      </c>
      <c r="R29" s="17" t="s">
        <v>97</v>
      </c>
      <c r="S29" s="17" t="s">
        <v>100</v>
      </c>
      <c r="T29" s="18">
        <v>22</v>
      </c>
    </row>
    <row r="30" spans="1:20" s="1" customFormat="1" ht="30" customHeight="1" x14ac:dyDescent="0.25">
      <c r="A30" s="27" t="s">
        <v>99</v>
      </c>
      <c r="B30" s="30">
        <f>16000000000+1800000000</f>
        <v>17800000000</v>
      </c>
      <c r="D30" s="16" t="s">
        <v>82</v>
      </c>
      <c r="E30" s="17" t="s">
        <v>82</v>
      </c>
      <c r="F30" s="17" t="s">
        <v>82</v>
      </c>
      <c r="G30" s="17" t="s">
        <v>82</v>
      </c>
      <c r="H30" s="18" t="s">
        <v>82</v>
      </c>
      <c r="J30" s="27" t="s">
        <v>101</v>
      </c>
      <c r="K30" s="17" t="s">
        <v>32</v>
      </c>
      <c r="L30" s="17" t="s">
        <v>41</v>
      </c>
      <c r="M30" s="17" t="s">
        <v>41</v>
      </c>
      <c r="N30" s="17">
        <v>220</v>
      </c>
      <c r="O30" s="17" t="s">
        <v>30</v>
      </c>
      <c r="P30" s="17" t="s">
        <v>68</v>
      </c>
      <c r="Q30" s="17">
        <v>2001</v>
      </c>
      <c r="R30" s="17" t="s">
        <v>27</v>
      </c>
      <c r="S30" s="17" t="s">
        <v>100</v>
      </c>
      <c r="T30" s="18">
        <v>23</v>
      </c>
    </row>
    <row r="31" spans="1:20" s="1" customFormat="1" ht="30" customHeight="1" x14ac:dyDescent="0.25">
      <c r="A31" s="27" t="s">
        <v>99</v>
      </c>
      <c r="B31" s="30">
        <f>11500000000+1200000000</f>
        <v>12700000000</v>
      </c>
      <c r="D31" s="16" t="s">
        <v>82</v>
      </c>
      <c r="E31" s="17" t="s">
        <v>82</v>
      </c>
      <c r="F31" s="17" t="s">
        <v>82</v>
      </c>
      <c r="G31" s="17" t="s">
        <v>82</v>
      </c>
      <c r="H31" s="18" t="s">
        <v>82</v>
      </c>
      <c r="J31" s="27" t="s">
        <v>101</v>
      </c>
      <c r="K31" s="17" t="s">
        <v>32</v>
      </c>
      <c r="L31" s="17" t="s">
        <v>31</v>
      </c>
      <c r="M31" s="17" t="s">
        <v>31</v>
      </c>
      <c r="N31" s="17">
        <v>220</v>
      </c>
      <c r="O31" s="17" t="s">
        <v>52</v>
      </c>
      <c r="P31" s="17" t="s">
        <v>68</v>
      </c>
      <c r="Q31" s="17">
        <v>1993</v>
      </c>
      <c r="R31" s="17" t="s">
        <v>54</v>
      </c>
      <c r="S31" s="17" t="s">
        <v>100</v>
      </c>
      <c r="T31" s="18">
        <v>24</v>
      </c>
    </row>
    <row r="32" spans="1:20" s="1" customFormat="1" ht="30" customHeight="1" x14ac:dyDescent="0.25">
      <c r="A32" s="27" t="s">
        <v>83</v>
      </c>
      <c r="B32" s="30">
        <f>12000000000+2900000000</f>
        <v>14900000000</v>
      </c>
      <c r="D32" s="16" t="s">
        <v>82</v>
      </c>
      <c r="E32" s="17" t="s">
        <v>82</v>
      </c>
      <c r="F32" s="17" t="s">
        <v>82</v>
      </c>
      <c r="G32" s="17" t="s">
        <v>82</v>
      </c>
      <c r="H32" s="18" t="s">
        <v>82</v>
      </c>
      <c r="J32" s="16" t="s">
        <v>42</v>
      </c>
      <c r="K32" s="17" t="s">
        <v>32</v>
      </c>
      <c r="L32" s="17" t="s">
        <v>41</v>
      </c>
      <c r="M32" s="17" t="s">
        <v>41</v>
      </c>
      <c r="N32" s="17">
        <v>250</v>
      </c>
      <c r="O32" s="17" t="s">
        <v>52</v>
      </c>
      <c r="P32" s="17" t="s">
        <v>47</v>
      </c>
      <c r="Q32" s="17">
        <v>2009</v>
      </c>
      <c r="R32" s="17" t="s">
        <v>103</v>
      </c>
      <c r="S32" s="17" t="s">
        <v>102</v>
      </c>
      <c r="T32" s="18">
        <v>25</v>
      </c>
    </row>
    <row r="33" spans="1:20" s="1" customFormat="1" ht="30" customHeight="1" x14ac:dyDescent="0.25">
      <c r="A33" s="27" t="s">
        <v>99</v>
      </c>
      <c r="B33" s="30">
        <f>8700000000+900000000</f>
        <v>9600000000</v>
      </c>
      <c r="D33" s="16" t="s">
        <v>82</v>
      </c>
      <c r="E33" s="17" t="s">
        <v>82</v>
      </c>
      <c r="F33" s="17" t="s">
        <v>82</v>
      </c>
      <c r="G33" s="17" t="s">
        <v>82</v>
      </c>
      <c r="H33" s="18" t="s">
        <v>82</v>
      </c>
      <c r="J33" s="27" t="s">
        <v>98</v>
      </c>
      <c r="K33" s="17" t="s">
        <v>32</v>
      </c>
      <c r="L33" s="17" t="s">
        <v>31</v>
      </c>
      <c r="M33" s="17" t="s">
        <v>31</v>
      </c>
      <c r="N33" s="17">
        <v>230</v>
      </c>
      <c r="O33" s="17" t="s">
        <v>52</v>
      </c>
      <c r="P33" s="17" t="s">
        <v>47</v>
      </c>
      <c r="Q33" s="17">
        <v>2004</v>
      </c>
      <c r="R33" s="17" t="s">
        <v>97</v>
      </c>
      <c r="S33" s="17" t="s">
        <v>104</v>
      </c>
      <c r="T33" s="18">
        <v>26</v>
      </c>
    </row>
    <row r="34" spans="1:20" s="1" customFormat="1" ht="30" customHeight="1" thickBot="1" x14ac:dyDescent="0.3">
      <c r="A34" s="35" t="s">
        <v>83</v>
      </c>
      <c r="B34" s="36">
        <f>13000000000+1500000000</f>
        <v>14500000000</v>
      </c>
      <c r="D34" s="37" t="s">
        <v>58</v>
      </c>
      <c r="E34" s="38" t="s">
        <v>44</v>
      </c>
      <c r="F34" s="39" t="s">
        <v>34</v>
      </c>
      <c r="G34" s="39" t="s">
        <v>55</v>
      </c>
      <c r="H34" s="40">
        <v>1356</v>
      </c>
      <c r="J34" s="37" t="s">
        <v>42</v>
      </c>
      <c r="K34" s="39" t="s">
        <v>32</v>
      </c>
      <c r="L34" s="39" t="s">
        <v>31</v>
      </c>
      <c r="M34" s="39" t="s">
        <v>31</v>
      </c>
      <c r="N34" s="39">
        <v>230</v>
      </c>
      <c r="O34" s="39" t="s">
        <v>52</v>
      </c>
      <c r="P34" s="39" t="s">
        <v>47</v>
      </c>
      <c r="Q34" s="39">
        <v>2004</v>
      </c>
      <c r="R34" s="39" t="s">
        <v>106</v>
      </c>
      <c r="S34" s="39" t="s">
        <v>105</v>
      </c>
      <c r="T34" s="40">
        <v>27</v>
      </c>
    </row>
    <row r="35" spans="1:20" s="1" customFormat="1" ht="30" customHeight="1" thickTop="1" thickBot="1" x14ac:dyDescent="0.3">
      <c r="A35" s="57" t="s">
        <v>107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/>
    </row>
    <row r="36" spans="1:20" s="1" customFormat="1" ht="45" customHeight="1" thickTop="1" thickBot="1" x14ac:dyDescent="0.3">
      <c r="A36" s="45" t="s">
        <v>25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7"/>
    </row>
    <row r="37" spans="1:20" s="1" customFormat="1" ht="30" customHeight="1" thickTop="1" x14ac:dyDescent="0.25">
      <c r="A37" s="31"/>
      <c r="B37" s="32"/>
      <c r="C37" s="5"/>
      <c r="D37" s="31"/>
      <c r="E37" s="33"/>
      <c r="F37" s="33"/>
      <c r="G37" s="33"/>
      <c r="H37" s="34"/>
      <c r="I37" s="5"/>
      <c r="J37" s="31"/>
      <c r="K37" s="33"/>
      <c r="L37" s="33"/>
      <c r="M37" s="33"/>
      <c r="N37" s="33"/>
      <c r="O37" s="33"/>
      <c r="P37" s="33"/>
      <c r="Q37" s="33"/>
      <c r="R37" s="33"/>
      <c r="S37" s="33"/>
      <c r="T37" s="34">
        <v>28</v>
      </c>
    </row>
    <row r="38" spans="1:20" s="1" customFormat="1" ht="30" customHeight="1" x14ac:dyDescent="0.25">
      <c r="A38" s="41"/>
      <c r="B38" s="30"/>
      <c r="D38" s="16"/>
      <c r="E38" s="17"/>
      <c r="F38" s="17"/>
      <c r="G38" s="17"/>
      <c r="H38" s="18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8">
        <v>29</v>
      </c>
    </row>
    <row r="39" spans="1:20" s="1" customFormat="1" ht="30" customHeight="1" x14ac:dyDescent="0.25">
      <c r="A39" s="16"/>
      <c r="B39" s="30"/>
      <c r="D39" s="16"/>
      <c r="E39" s="17"/>
      <c r="F39" s="17"/>
      <c r="G39" s="17"/>
      <c r="H39" s="18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8">
        <v>30</v>
      </c>
    </row>
    <row r="40" spans="1:20" s="1" customFormat="1" ht="30" customHeight="1" x14ac:dyDescent="0.25">
      <c r="A40" s="16"/>
      <c r="B40" s="30"/>
      <c r="D40" s="16"/>
      <c r="E40" s="17"/>
      <c r="F40" s="17"/>
      <c r="G40" s="17"/>
      <c r="H40" s="18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8">
        <v>31</v>
      </c>
    </row>
    <row r="41" spans="1:20" s="1" customFormat="1" ht="30" customHeight="1" x14ac:dyDescent="0.25">
      <c r="A41" s="16"/>
      <c r="B41" s="30"/>
      <c r="D41" s="16"/>
      <c r="E41" s="17"/>
      <c r="F41" s="17"/>
      <c r="G41" s="17"/>
      <c r="H41" s="18"/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8">
        <v>32</v>
      </c>
    </row>
    <row r="42" spans="1:20" s="1" customFormat="1" ht="30" customHeight="1" x14ac:dyDescent="0.25">
      <c r="A42" s="16"/>
      <c r="B42" s="30"/>
      <c r="D42" s="16"/>
      <c r="E42" s="17"/>
      <c r="F42" s="17"/>
      <c r="G42" s="17"/>
      <c r="H42" s="18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8">
        <v>33</v>
      </c>
    </row>
    <row r="43" spans="1:20" s="1" customFormat="1" ht="30" customHeight="1" x14ac:dyDescent="0.75">
      <c r="A43" s="16"/>
      <c r="B43" s="30"/>
      <c r="D43" s="21"/>
      <c r="E43" s="17"/>
      <c r="F43" s="17"/>
      <c r="G43" s="17"/>
      <c r="H43" s="18"/>
      <c r="J43" s="16"/>
      <c r="K43" s="17"/>
      <c r="L43" s="17"/>
      <c r="M43" s="17"/>
      <c r="N43" s="17"/>
      <c r="O43" s="17"/>
      <c r="P43" s="17"/>
      <c r="Q43" s="17"/>
      <c r="R43" s="19"/>
      <c r="S43" s="17"/>
      <c r="T43" s="18">
        <v>34</v>
      </c>
    </row>
    <row r="44" spans="1:20" s="1" customFormat="1" ht="30" customHeight="1" x14ac:dyDescent="0.25">
      <c r="A44" s="16"/>
      <c r="B44" s="30"/>
      <c r="D44" s="16"/>
      <c r="E44" s="17"/>
      <c r="F44" s="17"/>
      <c r="G44" s="17"/>
      <c r="H44" s="18"/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8">
        <v>35</v>
      </c>
    </row>
    <row r="45" spans="1:20" s="1" customFormat="1" ht="30" customHeight="1" x14ac:dyDescent="0.25">
      <c r="A45" s="16"/>
      <c r="B45" s="30"/>
      <c r="D45" s="16"/>
      <c r="E45" s="17"/>
      <c r="F45" s="17"/>
      <c r="G45" s="17"/>
      <c r="H45" s="18"/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8">
        <v>36</v>
      </c>
    </row>
    <row r="46" spans="1:20" s="1" customFormat="1" ht="30" customHeight="1" x14ac:dyDescent="0.25">
      <c r="A46" s="16"/>
      <c r="B46" s="30"/>
      <c r="D46" s="16"/>
      <c r="E46" s="17"/>
      <c r="F46" s="17"/>
      <c r="G46" s="17"/>
      <c r="H46" s="18"/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8">
        <v>37</v>
      </c>
    </row>
    <row r="47" spans="1:20" s="1" customFormat="1" ht="30" customHeight="1" x14ac:dyDescent="0.25">
      <c r="A47" s="16"/>
      <c r="B47" s="30"/>
      <c r="D47" s="16"/>
      <c r="E47" s="17"/>
      <c r="F47" s="17"/>
      <c r="G47" s="17"/>
      <c r="H47" s="18"/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8">
        <v>38</v>
      </c>
    </row>
    <row r="48" spans="1:20" s="1" customFormat="1" ht="30" customHeight="1" x14ac:dyDescent="0.25">
      <c r="A48" s="16"/>
      <c r="B48" s="30"/>
      <c r="D48" s="16"/>
      <c r="E48" s="17"/>
      <c r="F48" s="17"/>
      <c r="G48" s="17"/>
      <c r="H48" s="18"/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8">
        <v>39</v>
      </c>
    </row>
    <row r="49" spans="1:20" s="1" customFormat="1" ht="30" customHeight="1" x14ac:dyDescent="0.25">
      <c r="A49" s="16"/>
      <c r="B49" s="30"/>
      <c r="D49" s="16"/>
      <c r="E49" s="17"/>
      <c r="F49" s="17"/>
      <c r="G49" s="17"/>
      <c r="H49" s="18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8">
        <v>40</v>
      </c>
    </row>
    <row r="50" spans="1:20" s="1" customFormat="1" ht="30" customHeight="1" x14ac:dyDescent="0.25">
      <c r="A50" s="16"/>
      <c r="B50" s="30"/>
      <c r="D50" s="16"/>
      <c r="E50" s="17"/>
      <c r="F50" s="17"/>
      <c r="G50" s="17"/>
      <c r="H50" s="18"/>
      <c r="J50" s="16"/>
      <c r="K50" s="17"/>
      <c r="L50" s="17"/>
      <c r="M50" s="17"/>
      <c r="N50" s="17"/>
      <c r="O50" s="17"/>
      <c r="P50" s="17"/>
      <c r="Q50" s="17"/>
      <c r="R50" s="17"/>
      <c r="S50" s="17"/>
      <c r="T50" s="18">
        <v>41</v>
      </c>
    </row>
    <row r="51" spans="1:20" s="1" customFormat="1" ht="30" customHeight="1" x14ac:dyDescent="0.25">
      <c r="A51" s="16"/>
      <c r="B51" s="30"/>
      <c r="D51" s="16"/>
      <c r="E51" s="17"/>
      <c r="F51" s="17"/>
      <c r="G51" s="17"/>
      <c r="H51" s="18"/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8">
        <v>42</v>
      </c>
    </row>
    <row r="52" spans="1:20" s="1" customFormat="1" ht="30" customHeight="1" x14ac:dyDescent="0.25">
      <c r="A52" s="16"/>
      <c r="B52" s="30"/>
      <c r="D52" s="16"/>
      <c r="E52" s="17"/>
      <c r="F52" s="17"/>
      <c r="G52" s="17"/>
      <c r="H52" s="18"/>
      <c r="J52" s="16"/>
      <c r="K52" s="17"/>
      <c r="L52" s="17"/>
      <c r="M52" s="17"/>
      <c r="N52" s="17"/>
      <c r="O52" s="17"/>
      <c r="P52" s="17"/>
      <c r="Q52" s="17"/>
      <c r="R52" s="17"/>
      <c r="S52" s="17"/>
      <c r="T52" s="18">
        <v>43</v>
      </c>
    </row>
    <row r="53" spans="1:20" s="1" customFormat="1" ht="30" customHeight="1" x14ac:dyDescent="0.25">
      <c r="A53" s="16"/>
      <c r="B53" s="30"/>
      <c r="D53" s="16"/>
      <c r="E53" s="17"/>
      <c r="F53" s="17"/>
      <c r="G53" s="17"/>
      <c r="H53" s="18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8">
        <v>44</v>
      </c>
    </row>
    <row r="54" spans="1:20" s="1" customFormat="1" ht="30" customHeight="1" x14ac:dyDescent="0.25">
      <c r="A54" s="16"/>
      <c r="B54" s="30"/>
      <c r="D54" s="16"/>
      <c r="E54" s="17"/>
      <c r="F54" s="17"/>
      <c r="G54" s="17"/>
      <c r="H54" s="18"/>
      <c r="J54" s="16"/>
      <c r="K54" s="17"/>
      <c r="L54" s="17"/>
      <c r="M54" s="17"/>
      <c r="N54" s="20"/>
      <c r="O54" s="17"/>
      <c r="P54" s="17"/>
      <c r="Q54" s="17"/>
      <c r="R54" s="17"/>
      <c r="S54" s="17"/>
      <c r="T54" s="18">
        <v>45</v>
      </c>
    </row>
    <row r="55" spans="1:20" s="1" customFormat="1" ht="30" customHeight="1" x14ac:dyDescent="0.25">
      <c r="A55" s="16"/>
      <c r="B55" s="30"/>
      <c r="D55" s="16"/>
      <c r="E55" s="17"/>
      <c r="F55" s="17"/>
      <c r="G55" s="17"/>
      <c r="H55" s="18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8">
        <v>46</v>
      </c>
    </row>
    <row r="56" spans="1:20" s="1" customFormat="1" ht="30" customHeight="1" x14ac:dyDescent="0.25">
      <c r="A56" s="16"/>
      <c r="B56" s="30"/>
      <c r="D56" s="16"/>
      <c r="E56" s="17"/>
      <c r="F56" s="17"/>
      <c r="G56" s="17"/>
      <c r="H56" s="18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8">
        <v>47</v>
      </c>
    </row>
    <row r="57" spans="1:20" s="1" customFormat="1" ht="30" customHeight="1" x14ac:dyDescent="0.25">
      <c r="A57" s="16"/>
      <c r="B57" s="30"/>
      <c r="D57" s="16"/>
      <c r="E57" s="17"/>
      <c r="F57" s="17"/>
      <c r="G57" s="17"/>
      <c r="H57" s="18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8">
        <v>48</v>
      </c>
    </row>
    <row r="58" spans="1:20" s="1" customFormat="1" ht="30" customHeight="1" x14ac:dyDescent="0.25">
      <c r="A58" s="16"/>
      <c r="B58" s="30"/>
      <c r="D58" s="16"/>
      <c r="E58" s="17"/>
      <c r="F58" s="17"/>
      <c r="G58" s="17"/>
      <c r="H58" s="18"/>
      <c r="J58" s="16"/>
      <c r="K58" s="17"/>
      <c r="L58" s="17"/>
      <c r="M58" s="17"/>
      <c r="N58" s="17"/>
      <c r="O58" s="17"/>
      <c r="P58" s="17"/>
      <c r="Q58" s="17"/>
      <c r="R58" s="17"/>
      <c r="S58" s="17"/>
      <c r="T58" s="18">
        <v>49</v>
      </c>
    </row>
    <row r="59" spans="1:20" s="1" customFormat="1" ht="30" customHeight="1" x14ac:dyDescent="0.25">
      <c r="A59" s="16"/>
      <c r="B59" s="30"/>
      <c r="D59" s="16"/>
      <c r="E59" s="17"/>
      <c r="F59" s="17"/>
      <c r="G59" s="17"/>
      <c r="H59" s="18"/>
      <c r="J59" s="16"/>
      <c r="K59" s="17"/>
      <c r="L59" s="17"/>
      <c r="M59" s="17"/>
      <c r="N59" s="17"/>
      <c r="O59" s="17"/>
      <c r="P59" s="17"/>
      <c r="Q59" s="17"/>
      <c r="R59" s="17"/>
      <c r="S59" s="17"/>
      <c r="T59" s="18">
        <v>50</v>
      </c>
    </row>
    <row r="60" spans="1:20" s="1" customFormat="1" ht="30" customHeight="1" x14ac:dyDescent="0.25">
      <c r="A60" s="16"/>
      <c r="B60" s="30"/>
      <c r="D60" s="16"/>
      <c r="E60" s="17"/>
      <c r="F60" s="17"/>
      <c r="G60" s="17"/>
      <c r="H60" s="18"/>
      <c r="J60" s="16"/>
      <c r="K60" s="17"/>
      <c r="L60" s="17"/>
      <c r="M60" s="17"/>
      <c r="N60" s="17"/>
      <c r="O60" s="17"/>
      <c r="P60" s="17"/>
      <c r="Q60" s="17"/>
      <c r="R60" s="17"/>
      <c r="S60" s="17"/>
      <c r="T60" s="18">
        <v>51</v>
      </c>
    </row>
    <row r="61" spans="1:20" s="1" customFormat="1" ht="30" customHeight="1" x14ac:dyDescent="0.25">
      <c r="A61" s="16"/>
      <c r="B61" s="30"/>
      <c r="D61" s="16"/>
      <c r="E61" s="17"/>
      <c r="F61" s="17"/>
      <c r="G61" s="17"/>
      <c r="H61" s="18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8">
        <v>52</v>
      </c>
    </row>
    <row r="62" spans="1:20" s="1" customFormat="1" ht="30" customHeight="1" x14ac:dyDescent="0.25">
      <c r="A62" s="16"/>
      <c r="B62" s="30"/>
      <c r="D62" s="16"/>
      <c r="E62" s="17"/>
      <c r="F62" s="17"/>
      <c r="G62" s="17"/>
      <c r="H62" s="18"/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8">
        <v>53</v>
      </c>
    </row>
    <row r="63" spans="1:20" s="1" customFormat="1" ht="30" customHeight="1" thickBot="1" x14ac:dyDescent="0.3">
      <c r="A63" s="16"/>
      <c r="B63" s="30"/>
      <c r="D63" s="16"/>
      <c r="E63" s="17"/>
      <c r="F63" s="17"/>
      <c r="G63" s="17"/>
      <c r="H63" s="18"/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8">
        <v>54</v>
      </c>
    </row>
    <row r="64" spans="1:20" s="1" customFormat="1" ht="30" customHeight="1" thickTop="1" thickBot="1" x14ac:dyDescent="0.3">
      <c r="A64" s="57" t="s">
        <v>107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9"/>
    </row>
    <row r="65" spans="1:20" s="1" customFormat="1" ht="45" customHeight="1" thickTop="1" x14ac:dyDescent="0.25">
      <c r="A65" s="48" t="s">
        <v>26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</sheetData>
  <sheetProtection algorithmName="SHA-512" hashValue="I7CtvRTqyDy2CE25rH7lHUF7ObIoGb7qQBmj34gsfccXi0MSRQxfoFZ22r5ScZVKiKzkq4QEmJHvQ0r8/80aJA==" saltValue="6qxzCd4T1+DB0A2IlgPXEA==" spinCount="100000" sheet="1" objects="1" scenarios="1"/>
  <mergeCells count="13">
    <mergeCell ref="A1:T1"/>
    <mergeCell ref="A2:T2"/>
    <mergeCell ref="A6:T6"/>
    <mergeCell ref="A36:T36"/>
    <mergeCell ref="A65:T65"/>
    <mergeCell ref="A3:T3"/>
    <mergeCell ref="A4:T4"/>
    <mergeCell ref="S5:T5"/>
    <mergeCell ref="J5:R5"/>
    <mergeCell ref="D5:H5"/>
    <mergeCell ref="A5:B5"/>
    <mergeCell ref="A35:T35"/>
    <mergeCell ref="A64:T64"/>
  </mergeCells>
  <printOptions horizontalCentered="1"/>
  <pageMargins left="0.45" right="0.45" top="0.5" bottom="0.5" header="0.3" footer="0.3"/>
  <pageSetup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پمپ بتن دکل</vt:lpstr>
      <vt:lpstr>'پمپ بتن دکل'!Print_Area</vt:lpstr>
      <vt:lpstr>'پمپ بتن دکل'!Print_Titles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datis</dc:creator>
  <cp:lastModifiedBy>datis</cp:lastModifiedBy>
  <cp:lastPrinted>2020-03-29T16:12:47Z</cp:lastPrinted>
  <dcterms:created xsi:type="dcterms:W3CDTF">2020-03-28T16:09:59Z</dcterms:created>
  <dcterms:modified xsi:type="dcterms:W3CDTF">2020-03-30T12:28:35Z</dcterms:modified>
</cp:coreProperties>
</file>